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75" windowHeight="4905" activeTab="0"/>
  </bookViews>
  <sheets>
    <sheet name="Zuluft EG-Erweiterung" sheetId="1" r:id="rId1"/>
    <sheet name="Ber. Zeta" sheetId="2" r:id="rId2"/>
  </sheets>
  <definedNames>
    <definedName name="_xlnm.Print_Titles" localSheetId="0">'Zuluft EG-Erweiterung'!$1:$9</definedName>
  </definedNames>
  <calcPr fullCalcOnLoad="1"/>
</workbook>
</file>

<file path=xl/sharedStrings.xml><?xml version="1.0" encoding="utf-8"?>
<sst xmlns="http://schemas.openxmlformats.org/spreadsheetml/2006/main" count="73" uniqueCount="63">
  <si>
    <t>Kanalnetzberechnung</t>
  </si>
  <si>
    <t xml:space="preserve">Projekt: </t>
  </si>
  <si>
    <t>Druckgewinn nur in geraden Kanalstücken ansetzen!</t>
  </si>
  <si>
    <t>Bearbeiter:</t>
  </si>
  <si>
    <t>Bei normalen Blechkanälen keinen R-Wert eingeben!</t>
  </si>
  <si>
    <t>Teilstr.oder Einbauten</t>
  </si>
  <si>
    <t>Bauteilbezeichnung</t>
  </si>
  <si>
    <t>Geförderter 
Volumenstrom</t>
  </si>
  <si>
    <t>Vorläuf. Geschwindigkeit</t>
  </si>
  <si>
    <t>Vorläufige Fläche</t>
  </si>
  <si>
    <t>Abmessung des</t>
  </si>
  <si>
    <t>Kanals h*b</t>
  </si>
  <si>
    <r>
      <t xml:space="preserve">Tats. </t>
    </r>
    <r>
      <rPr>
        <sz val="11"/>
        <rFont val="Times New Roman"/>
        <family val="1"/>
      </rPr>
      <t>Durchmesser</t>
    </r>
  </si>
  <si>
    <r>
      <t>Wirkliche</t>
    </r>
    <r>
      <rPr>
        <sz val="12"/>
        <rFont val="Times New Roman"/>
        <family val="1"/>
      </rPr>
      <t xml:space="preserve"> Fläche</t>
    </r>
  </si>
  <si>
    <r>
      <t>Tats.</t>
    </r>
    <r>
      <rPr>
        <sz val="10"/>
        <rFont val="Times New Roman"/>
        <family val="1"/>
      </rPr>
      <t xml:space="preserve"> Geschwindigkeit</t>
    </r>
  </si>
  <si>
    <t>Länge der Teilstrecke</t>
  </si>
  <si>
    <t>R - Wert</t>
  </si>
  <si>
    <t>Reibungsverlust</t>
  </si>
  <si>
    <t>Zeta Werte</t>
  </si>
  <si>
    <t>Einzelwiderstände</t>
  </si>
  <si>
    <t>Stat.Druckdifferenz</t>
  </si>
  <si>
    <t>Druckgewinn</t>
  </si>
  <si>
    <r>
      <t>Tatsächl.</t>
    </r>
    <r>
      <rPr>
        <sz val="10"/>
        <rFont val="Times New Roman"/>
        <family val="1"/>
      </rPr>
      <t xml:space="preserve"> Druckverlust</t>
    </r>
  </si>
  <si>
    <t>Nr.</t>
  </si>
  <si>
    <t>-</t>
  </si>
  <si>
    <t>Vh</t>
  </si>
  <si>
    <t>v'</t>
  </si>
  <si>
    <t>A'</t>
  </si>
  <si>
    <t>b</t>
  </si>
  <si>
    <t>h</t>
  </si>
  <si>
    <t>d (dg )</t>
  </si>
  <si>
    <t>A</t>
  </si>
  <si>
    <t>v</t>
  </si>
  <si>
    <t>L</t>
  </si>
  <si>
    <t>R</t>
  </si>
  <si>
    <t>L*R</t>
  </si>
  <si>
    <t>å z</t>
  </si>
  <si>
    <t>Z</t>
  </si>
  <si>
    <t>L*R+Z</t>
  </si>
  <si>
    <r>
      <t>D</t>
    </r>
    <r>
      <rPr>
        <sz val="12"/>
        <color indexed="10"/>
        <rFont val="Arial"/>
        <family val="2"/>
      </rPr>
      <t>p-w</t>
    </r>
  </si>
  <si>
    <r>
      <t>D</t>
    </r>
    <r>
      <rPr>
        <sz val="12"/>
        <color indexed="10"/>
        <rFont val="Arial"/>
        <family val="2"/>
      </rPr>
      <t>p-A</t>
    </r>
  </si>
  <si>
    <t>m³/h</t>
  </si>
  <si>
    <t>m/s</t>
  </si>
  <si>
    <t>m²</t>
  </si>
  <si>
    <t>mm</t>
  </si>
  <si>
    <t>m</t>
  </si>
  <si>
    <t>Pa / m</t>
  </si>
  <si>
    <t>Pa</t>
  </si>
  <si>
    <t xml:space="preserve">   </t>
  </si>
  <si>
    <t>Zeta Werte für Bogen und andere Formteile</t>
  </si>
  <si>
    <t>Bogen</t>
  </si>
  <si>
    <t>Achtung: Bei Biegung um Kanalbreite ist H die B !!</t>
  </si>
  <si>
    <t>Kanalhöhe
H in mm</t>
  </si>
  <si>
    <t>Kanalbreite
B in mm</t>
  </si>
  <si>
    <t>R innen
in mm</t>
  </si>
  <si>
    <t>Radius
in mm</t>
  </si>
  <si>
    <t>H / B</t>
  </si>
  <si>
    <t>R / B</t>
  </si>
  <si>
    <t>Zeta
aus Tabellen</t>
  </si>
  <si>
    <t>T-Stk. 90° Trennung</t>
  </si>
  <si>
    <t>Speed 1
in m/s</t>
  </si>
  <si>
    <t>Speed 3
in m/s</t>
  </si>
  <si>
    <t>Zeta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</si>
</sst>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.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MS Sans Serif"/>
      <family val="2"/>
    </font>
    <font>
      <sz val="12"/>
      <color indexed="10"/>
      <name val="Times New Roman"/>
      <family val="1"/>
    </font>
    <font>
      <b/>
      <sz val="10"/>
      <name val="Times New Roman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56"/>
      <name val="MS Sans Serif"/>
      <family val="2"/>
    </font>
    <font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0"/>
    </font>
    <font>
      <sz val="12"/>
      <color indexed="10"/>
      <name val="Symbol Set SWA"/>
      <family val="5"/>
    </font>
    <font>
      <sz val="12"/>
      <color indexed="10"/>
      <name val="Symbol"/>
      <family val="1"/>
    </font>
    <font>
      <sz val="12"/>
      <color indexed="10"/>
      <name val="Arial"/>
      <family val="2"/>
    </font>
    <font>
      <sz val="12"/>
      <color indexed="62"/>
      <name val="Times New Roman"/>
      <family val="1"/>
    </font>
    <font>
      <sz val="11"/>
      <color indexed="32"/>
      <name val="Times New Roman"/>
      <family val="1"/>
    </font>
    <font>
      <b/>
      <sz val="12"/>
      <color indexed="59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18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18" applyFont="1" applyProtection="1">
      <alignment/>
      <protection hidden="1"/>
    </xf>
    <xf numFmtId="0" fontId="7" fillId="0" borderId="0" xfId="18" applyFont="1" applyProtection="1">
      <alignment/>
      <protection hidden="1"/>
    </xf>
    <xf numFmtId="0" fontId="8" fillId="0" borderId="0" xfId="18" applyFont="1" applyProtection="1">
      <alignment/>
      <protection hidden="1"/>
    </xf>
    <xf numFmtId="0" fontId="6" fillId="0" borderId="0" xfId="18" applyFont="1" applyProtection="1">
      <alignment/>
      <protection hidden="1"/>
    </xf>
    <xf numFmtId="0" fontId="6" fillId="0" borderId="0" xfId="18" applyFont="1" applyAlignment="1" applyProtection="1">
      <alignment horizontal="left"/>
      <protection hidden="1"/>
    </xf>
    <xf numFmtId="0" fontId="9" fillId="0" borderId="0" xfId="18" applyFont="1" applyProtection="1">
      <alignment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9" fillId="0" borderId="0" xfId="18" applyFont="1" applyProtection="1">
      <alignment/>
      <protection hidden="1"/>
    </xf>
    <xf numFmtId="0" fontId="11" fillId="0" borderId="0" xfId="18" applyFont="1" applyProtection="1">
      <alignment/>
      <protection hidden="1"/>
    </xf>
    <xf numFmtId="1" fontId="12" fillId="0" borderId="1" xfId="18" applyNumberFormat="1" applyFont="1" applyBorder="1" applyAlignment="1" applyProtection="1">
      <alignment horizontal="center" vertical="center"/>
      <protection hidden="1"/>
    </xf>
    <xf numFmtId="1" fontId="12" fillId="0" borderId="2" xfId="18" applyNumberFormat="1" applyFont="1" applyBorder="1" applyAlignment="1" applyProtection="1">
      <alignment horizontal="center" vertical="center"/>
      <protection hidden="1"/>
    </xf>
    <xf numFmtId="1" fontId="12" fillId="0" borderId="2" xfId="18" applyNumberFormat="1" applyFont="1" applyBorder="1" applyAlignment="1" applyProtection="1">
      <alignment horizontal="right" vertical="center"/>
      <protection hidden="1"/>
    </xf>
    <xf numFmtId="1" fontId="12" fillId="0" borderId="3" xfId="18" applyNumberFormat="1" applyFont="1" applyBorder="1" applyAlignment="1" applyProtection="1">
      <alignment horizontal="center" vertical="center"/>
      <protection hidden="1"/>
    </xf>
    <xf numFmtId="0" fontId="11" fillId="2" borderId="1" xfId="18" applyFont="1" applyFill="1" applyBorder="1" applyAlignment="1" applyProtection="1">
      <alignment horizontal="center" vertical="center" textRotation="90"/>
      <protection hidden="1"/>
    </xf>
    <xf numFmtId="1" fontId="6" fillId="2" borderId="1" xfId="18" applyNumberFormat="1" applyFont="1" applyFill="1" applyBorder="1" applyAlignment="1" applyProtection="1">
      <alignment horizontal="center" vertical="center" textRotation="90"/>
      <protection hidden="1"/>
    </xf>
    <xf numFmtId="0" fontId="13" fillId="2" borderId="2" xfId="18" applyFont="1" applyFill="1" applyBorder="1" applyAlignment="1" applyProtection="1">
      <alignment horizontal="right" vertical="center" textRotation="90" wrapText="1"/>
      <protection hidden="1"/>
    </xf>
    <xf numFmtId="0" fontId="14" fillId="2" borderId="1" xfId="18" applyFont="1" applyFill="1" applyBorder="1" applyAlignment="1" applyProtection="1">
      <alignment horizontal="center" vertical="center" textRotation="90"/>
      <protection hidden="1"/>
    </xf>
    <xf numFmtId="0" fontId="13" fillId="2" borderId="1" xfId="18" applyFont="1" applyFill="1" applyBorder="1" applyAlignment="1" applyProtection="1">
      <alignment horizontal="center" vertical="center" textRotation="90"/>
      <protection hidden="1"/>
    </xf>
    <xf numFmtId="0" fontId="13" fillId="2" borderId="2" xfId="18" applyFont="1" applyFill="1" applyBorder="1" applyAlignment="1" applyProtection="1">
      <alignment horizontal="right" vertical="center" textRotation="90"/>
      <protection hidden="1"/>
    </xf>
    <xf numFmtId="0" fontId="13" fillId="2" borderId="3" xfId="18" applyFont="1" applyFill="1" applyBorder="1" applyAlignment="1" applyProtection="1">
      <alignment horizontal="left" vertical="center" textRotation="90"/>
      <protection hidden="1"/>
    </xf>
    <xf numFmtId="0" fontId="16" fillId="2" borderId="1" xfId="18" applyFont="1" applyFill="1" applyBorder="1" applyAlignment="1" applyProtection="1">
      <alignment horizontal="center" vertical="center" textRotation="90"/>
      <protection hidden="1"/>
    </xf>
    <xf numFmtId="1" fontId="17" fillId="2" borderId="1" xfId="18" applyNumberFormat="1" applyFont="1" applyFill="1" applyBorder="1" applyAlignment="1" applyProtection="1">
      <alignment horizontal="center" vertical="center" textRotation="90"/>
      <protection hidden="1"/>
    </xf>
    <xf numFmtId="0" fontId="9" fillId="2" borderId="1" xfId="18" applyFont="1" applyFill="1" applyBorder="1" applyAlignment="1" applyProtection="1">
      <alignment horizontal="center" vertical="center" textRotation="90"/>
      <protection hidden="1"/>
    </xf>
    <xf numFmtId="1" fontId="15" fillId="2" borderId="1" xfId="18" applyNumberFormat="1" applyFont="1" applyFill="1" applyBorder="1" applyAlignment="1" applyProtection="1">
      <alignment horizontal="center" vertical="center" textRotation="90"/>
      <protection hidden="1"/>
    </xf>
    <xf numFmtId="1" fontId="13" fillId="2" borderId="1" xfId="18" applyNumberFormat="1" applyFont="1" applyFill="1" applyBorder="1" applyAlignment="1" applyProtection="1">
      <alignment horizontal="center" vertical="center" textRotation="90"/>
      <protection hidden="1"/>
    </xf>
    <xf numFmtId="1" fontId="9" fillId="2" borderId="1" xfId="18" applyNumberFormat="1" applyFont="1" applyFill="1" applyBorder="1" applyAlignment="1" applyProtection="1">
      <alignment horizontal="center" vertical="center" textRotation="90"/>
      <protection hidden="1"/>
    </xf>
    <xf numFmtId="0" fontId="0" fillId="0" borderId="0" xfId="18" applyFont="1" applyProtection="1">
      <alignment/>
      <protection hidden="1"/>
    </xf>
    <xf numFmtId="1" fontId="8" fillId="0" borderId="1" xfId="18" applyNumberFormat="1" applyFont="1" applyBorder="1" applyAlignment="1" applyProtection="1">
      <alignment horizontal="center" vertical="center"/>
      <protection hidden="1"/>
    </xf>
    <xf numFmtId="1" fontId="18" fillId="0" borderId="1" xfId="19" applyNumberFormat="1" applyFont="1" applyBorder="1" applyAlignment="1" applyProtection="1">
      <alignment horizontal="center" vertical="center"/>
      <protection hidden="1"/>
    </xf>
    <xf numFmtId="1" fontId="8" fillId="0" borderId="4" xfId="18" applyNumberFormat="1" applyFont="1" applyBorder="1" applyAlignment="1" applyProtection="1">
      <alignment horizontal="center" vertical="center"/>
      <protection hidden="1"/>
    </xf>
    <xf numFmtId="1" fontId="8" fillId="0" borderId="4" xfId="18" applyNumberFormat="1" applyFont="1" applyBorder="1" applyAlignment="1" applyProtection="1">
      <alignment horizontal="center" vertical="center"/>
      <protection hidden="1"/>
    </xf>
    <xf numFmtId="1" fontId="8" fillId="0" borderId="3" xfId="18" applyNumberFormat="1" applyFont="1" applyBorder="1" applyAlignment="1" applyProtection="1">
      <alignment horizontal="center" vertical="center"/>
      <protection hidden="1"/>
    </xf>
    <xf numFmtId="1" fontId="8" fillId="0" borderId="1" xfId="18" applyNumberFormat="1" applyFont="1" applyBorder="1" applyAlignment="1" applyProtection="1">
      <alignment horizontal="center" vertical="center"/>
      <protection hidden="1"/>
    </xf>
    <xf numFmtId="1" fontId="19" fillId="0" borderId="1" xfId="19" applyNumberFormat="1" applyFont="1" applyBorder="1" applyAlignment="1" applyProtection="1">
      <alignment horizontal="center" vertical="center"/>
      <protection hidden="1"/>
    </xf>
    <xf numFmtId="1" fontId="6" fillId="0" borderId="5" xfId="18" applyNumberFormat="1" applyFont="1" applyBorder="1" applyAlignment="1" applyProtection="1">
      <alignment horizontal="center" vertical="center"/>
      <protection hidden="1"/>
    </xf>
    <xf numFmtId="1" fontId="21" fillId="0" borderId="5" xfId="18" applyNumberFormat="1" applyFont="1" applyBorder="1" applyAlignment="1" applyProtection="1">
      <alignment horizontal="center" vertical="center"/>
      <protection hidden="1"/>
    </xf>
    <xf numFmtId="1" fontId="21" fillId="0" borderId="6" xfId="18" applyNumberFormat="1" applyFont="1" applyBorder="1" applyAlignment="1" applyProtection="1">
      <alignment horizontal="center" vertical="center"/>
      <protection hidden="1"/>
    </xf>
    <xf numFmtId="1" fontId="21" fillId="0" borderId="7" xfId="18" applyNumberFormat="1" applyFont="1" applyBorder="1" applyAlignment="1" applyProtection="1">
      <alignment horizontal="center" vertical="center"/>
      <protection hidden="1"/>
    </xf>
    <xf numFmtId="1" fontId="22" fillId="3" borderId="1" xfId="18" applyNumberFormat="1" applyFont="1" applyFill="1" applyBorder="1" applyAlignment="1" applyProtection="1">
      <alignment horizontal="center" vertical="center"/>
      <protection hidden="1"/>
    </xf>
    <xf numFmtId="1" fontId="15" fillId="4" borderId="4" xfId="18" applyNumberFormat="1" applyFont="1" applyFill="1" applyBorder="1" applyAlignment="1" applyProtection="1">
      <alignment horizontal="center" vertical="center"/>
      <protection hidden="1" locked="0"/>
    </xf>
    <xf numFmtId="2" fontId="15" fillId="4" borderId="1" xfId="18" applyNumberFormat="1" applyFont="1" applyFill="1" applyBorder="1" applyAlignment="1" applyProtection="1">
      <alignment horizontal="center" vertical="center"/>
      <protection hidden="1" locked="0"/>
    </xf>
    <xf numFmtId="177" fontId="15" fillId="4" borderId="1" xfId="18" applyNumberFormat="1" applyFont="1" applyFill="1" applyBorder="1" applyAlignment="1" applyProtection="1">
      <alignment horizontal="center" vertical="center"/>
      <protection hidden="1"/>
    </xf>
    <xf numFmtId="1" fontId="15" fillId="4" borderId="3" xfId="18" applyNumberFormat="1" applyFont="1" applyFill="1" applyBorder="1" applyAlignment="1" applyProtection="1">
      <alignment horizontal="center" vertical="center"/>
      <protection hidden="1" locked="0"/>
    </xf>
    <xf numFmtId="1" fontId="15" fillId="4" borderId="1" xfId="18" applyNumberFormat="1" applyFont="1" applyFill="1" applyBorder="1" applyAlignment="1" applyProtection="1">
      <alignment horizontal="center" vertical="center"/>
      <protection hidden="1"/>
    </xf>
    <xf numFmtId="176" fontId="15" fillId="4" borderId="1" xfId="18" applyNumberFormat="1" applyFont="1" applyFill="1" applyBorder="1" applyAlignment="1" applyProtection="1">
      <alignment horizontal="center" vertical="center"/>
      <protection hidden="1"/>
    </xf>
    <xf numFmtId="1" fontId="16" fillId="4" borderId="1" xfId="18" applyNumberFormat="1" applyFont="1" applyFill="1" applyBorder="1" applyAlignment="1" applyProtection="1">
      <alignment horizontal="center" vertical="center"/>
      <protection hidden="1"/>
    </xf>
    <xf numFmtId="1" fontId="23" fillId="5" borderId="1" xfId="18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176" fontId="15" fillId="4" borderId="1" xfId="18" applyNumberFormat="1" applyFont="1" applyFill="1" applyBorder="1" applyAlignment="1" applyProtection="1">
      <alignment horizontal="center" vertical="center"/>
      <protection hidden="1"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76" fontId="28" fillId="0" borderId="0" xfId="0" applyNumberFormat="1" applyFont="1" applyAlignment="1">
      <alignment horizontal="center" wrapText="1"/>
    </xf>
    <xf numFmtId="176" fontId="28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176" fontId="29" fillId="0" borderId="10" xfId="0" applyNumberFormat="1" applyFont="1" applyBorder="1" applyAlignment="1">
      <alignment horizontal="center"/>
    </xf>
    <xf numFmtId="176" fontId="29" fillId="0" borderId="0" xfId="0" applyNumberFormat="1" applyFont="1" applyAlignment="1">
      <alignment horizontal="center"/>
    </xf>
    <xf numFmtId="1" fontId="0" fillId="4" borderId="1" xfId="18" applyNumberFormat="1" applyFont="1" applyFill="1" applyBorder="1" applyAlignment="1" applyProtection="1">
      <alignment horizontal="center" vertical="center"/>
      <protection hidden="1" locked="0"/>
    </xf>
  </cellXfs>
  <cellStyles count="8">
    <cellStyle name="Normal" xfId="0"/>
    <cellStyle name="Comma" xfId="15"/>
    <cellStyle name="Comma [0]" xfId="16"/>
    <cellStyle name="Percent" xfId="17"/>
    <cellStyle name="Standard_Druckver" xfId="18"/>
    <cellStyle name="Standard_Druckver_1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75"/>
  <sheetViews>
    <sheetView showZeros="0" tabSelected="1" zoomScale="75" zoomScaleNormal="75" workbookViewId="0" topLeftCell="A1">
      <selection activeCell="B10" sqref="B10"/>
    </sheetView>
  </sheetViews>
  <sheetFormatPr defaultColWidth="11.421875" defaultRowHeight="12.75"/>
  <cols>
    <col min="1" max="1" width="5.140625" style="1" customWidth="1"/>
    <col min="2" max="2" width="14.8515625" style="1" customWidth="1"/>
    <col min="3" max="3" width="7.7109375" style="1" customWidth="1"/>
    <col min="4" max="4" width="8.28125" style="1" customWidth="1"/>
    <col min="5" max="5" width="7.140625" style="1" customWidth="1"/>
    <col min="6" max="6" width="7.28125" style="1" customWidth="1"/>
    <col min="7" max="8" width="6.7109375" style="1" customWidth="1"/>
    <col min="9" max="9" width="7.28125" style="1" customWidth="1"/>
    <col min="10" max="10" width="7.8515625" style="1" customWidth="1"/>
    <col min="11" max="11" width="7.140625" style="1" customWidth="1"/>
    <col min="12" max="12" width="7.421875" style="1" customWidth="1"/>
    <col min="13" max="15" width="6.7109375" style="1" customWidth="1"/>
    <col min="16" max="16" width="7.7109375" style="1" customWidth="1"/>
    <col min="17" max="17" width="6.57421875" style="1" customWidth="1"/>
    <col min="18" max="18" width="7.00390625" style="1" customWidth="1"/>
    <col min="19" max="19" width="8.57421875" style="1" customWidth="1"/>
    <col min="20" max="21" width="11.421875" style="2" customWidth="1"/>
    <col min="22" max="16384" width="11.421875" style="1" customWidth="1"/>
  </cols>
  <sheetData>
    <row r="1" ht="15" customHeight="1"/>
    <row r="2" ht="18.75" customHeight="1"/>
    <row r="3" spans="1:18" ht="15" customHeight="1">
      <c r="A3" s="3" t="s">
        <v>0</v>
      </c>
      <c r="B3" s="2"/>
      <c r="C3" s="2"/>
      <c r="D3" s="4" t="s">
        <v>1</v>
      </c>
      <c r="E3" s="5"/>
      <c r="F3" s="6"/>
      <c r="G3" s="2"/>
      <c r="H3" s="7"/>
      <c r="I3" s="2"/>
      <c r="J3" s="6"/>
      <c r="K3" s="2"/>
      <c r="L3" s="8" t="s">
        <v>2</v>
      </c>
      <c r="M3" s="2"/>
      <c r="R3" s="9"/>
    </row>
    <row r="4" spans="1:13" ht="15" customHeight="1">
      <c r="A4" s="10"/>
      <c r="D4" s="6" t="s">
        <v>3</v>
      </c>
      <c r="E4" s="11"/>
      <c r="F4" s="11"/>
      <c r="G4" s="11"/>
      <c r="H4" s="11"/>
      <c r="I4" s="11"/>
      <c r="J4" s="11"/>
      <c r="K4" s="11"/>
      <c r="L4" s="8" t="s">
        <v>4</v>
      </c>
      <c r="M4" s="11"/>
    </row>
    <row r="5" spans="1:13" ht="9.75" customHeight="1">
      <c r="A5" s="10"/>
      <c r="D5" s="11"/>
      <c r="E5" s="11"/>
      <c r="F5" s="11"/>
      <c r="G5" s="11"/>
      <c r="H5" s="11"/>
      <c r="I5" s="11"/>
      <c r="J5" s="11"/>
      <c r="K5" s="11"/>
      <c r="L5" s="8"/>
      <c r="M5" s="11"/>
    </row>
    <row r="6" spans="1:21" ht="15" customHeight="1">
      <c r="A6" s="12">
        <v>1</v>
      </c>
      <c r="B6" s="12">
        <v>2</v>
      </c>
      <c r="C6" s="13">
        <v>3</v>
      </c>
      <c r="D6" s="12">
        <v>4</v>
      </c>
      <c r="E6" s="12">
        <v>5</v>
      </c>
      <c r="F6" s="14">
        <v>6</v>
      </c>
      <c r="G6" s="15"/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16</v>
      </c>
      <c r="R6" s="12">
        <v>17</v>
      </c>
      <c r="S6" s="2"/>
      <c r="U6" s="1"/>
    </row>
    <row r="7" spans="1:22" ht="102.75" customHeight="1">
      <c r="A7" s="16" t="s">
        <v>5</v>
      </c>
      <c r="B7" s="17" t="s">
        <v>6</v>
      </c>
      <c r="C7" s="18" t="s">
        <v>7</v>
      </c>
      <c r="D7" s="19" t="s">
        <v>8</v>
      </c>
      <c r="E7" s="20" t="s">
        <v>9</v>
      </c>
      <c r="F7" s="21" t="s">
        <v>10</v>
      </c>
      <c r="G7" s="22" t="s">
        <v>11</v>
      </c>
      <c r="H7" s="23" t="s">
        <v>12</v>
      </c>
      <c r="I7" s="24" t="s">
        <v>13</v>
      </c>
      <c r="J7" s="25" t="s">
        <v>14</v>
      </c>
      <c r="K7" s="26" t="s">
        <v>15</v>
      </c>
      <c r="L7" s="27" t="s">
        <v>16</v>
      </c>
      <c r="M7" s="27" t="s">
        <v>17</v>
      </c>
      <c r="N7" s="27" t="s">
        <v>18</v>
      </c>
      <c r="O7" s="27" t="s">
        <v>19</v>
      </c>
      <c r="P7" s="26" t="s">
        <v>20</v>
      </c>
      <c r="Q7" s="26" t="s">
        <v>21</v>
      </c>
      <c r="R7" s="28" t="s">
        <v>22</v>
      </c>
      <c r="S7" s="2"/>
      <c r="U7" s="1"/>
      <c r="V7" s="29"/>
    </row>
    <row r="8" spans="1:21" ht="18" customHeight="1">
      <c r="A8" s="30" t="s">
        <v>23</v>
      </c>
      <c r="B8" s="31" t="s">
        <v>24</v>
      </c>
      <c r="C8" s="32" t="s">
        <v>25</v>
      </c>
      <c r="D8" s="30" t="s">
        <v>26</v>
      </c>
      <c r="E8" s="30" t="s">
        <v>27</v>
      </c>
      <c r="F8" s="33" t="s">
        <v>28</v>
      </c>
      <c r="G8" s="34" t="s">
        <v>29</v>
      </c>
      <c r="H8" s="30" t="s">
        <v>30</v>
      </c>
      <c r="I8" s="30" t="s">
        <v>31</v>
      </c>
      <c r="J8" s="35" t="s">
        <v>32</v>
      </c>
      <c r="K8" s="30" t="s">
        <v>33</v>
      </c>
      <c r="L8" s="30" t="s">
        <v>34</v>
      </c>
      <c r="M8" s="30" t="s">
        <v>35</v>
      </c>
      <c r="N8" s="36" t="s">
        <v>36</v>
      </c>
      <c r="O8" s="30" t="s">
        <v>37</v>
      </c>
      <c r="P8" s="30" t="s">
        <v>38</v>
      </c>
      <c r="Q8" s="36" t="s">
        <v>39</v>
      </c>
      <c r="R8" s="36" t="s">
        <v>40</v>
      </c>
      <c r="S8" s="2"/>
      <c r="U8" s="1"/>
    </row>
    <row r="9" spans="1:21" ht="18" customHeight="1" thickBot="1">
      <c r="A9" s="37" t="s">
        <v>24</v>
      </c>
      <c r="B9" s="38" t="s">
        <v>24</v>
      </c>
      <c r="C9" s="39" t="s">
        <v>41</v>
      </c>
      <c r="D9" s="38" t="s">
        <v>42</v>
      </c>
      <c r="E9" s="38" t="s">
        <v>43</v>
      </c>
      <c r="F9" s="39" t="s">
        <v>44</v>
      </c>
      <c r="G9" s="40" t="s">
        <v>44</v>
      </c>
      <c r="H9" s="38" t="s">
        <v>44</v>
      </c>
      <c r="I9" s="38" t="s">
        <v>43</v>
      </c>
      <c r="J9" s="38" t="s">
        <v>42</v>
      </c>
      <c r="K9" s="38" t="s">
        <v>45</v>
      </c>
      <c r="L9" s="38" t="s">
        <v>46</v>
      </c>
      <c r="M9" s="38" t="s">
        <v>47</v>
      </c>
      <c r="N9" s="38"/>
      <c r="O9" s="38" t="s">
        <v>47</v>
      </c>
      <c r="P9" s="38" t="s">
        <v>47</v>
      </c>
      <c r="Q9" s="38" t="s">
        <v>47</v>
      </c>
      <c r="R9" s="38" t="s">
        <v>47</v>
      </c>
      <c r="S9" s="2"/>
      <c r="U9" s="1"/>
    </row>
    <row r="10" spans="1:21" ht="15" customHeight="1">
      <c r="A10" s="41">
        <v>1</v>
      </c>
      <c r="B10" s="67"/>
      <c r="C10" s="42"/>
      <c r="D10" s="43"/>
      <c r="E10" s="44">
        <f aca="true" t="shared" si="0" ref="E10:E41">IF(D10&gt;0,C10/3600/D10,0)</f>
        <v>0</v>
      </c>
      <c r="F10" s="42"/>
      <c r="G10" s="45"/>
      <c r="H10" s="46">
        <f aca="true" t="shared" si="1" ref="H10:H41">IF(F10&gt;0,(2*F10*G10)/(F10+G10),0)</f>
        <v>0</v>
      </c>
      <c r="I10" s="44">
        <f aca="true" t="shared" si="2" ref="I10:I41">IF(G10=0,0.7854*((H10^2)/1000000),((F10/1000)*(G10/1000)))</f>
        <v>0</v>
      </c>
      <c r="J10" s="47">
        <f aca="true" t="shared" si="3" ref="J10:J41">IF(I10&gt;0,C10/3600/I10,0)</f>
        <v>0</v>
      </c>
      <c r="K10" s="54"/>
      <c r="L10" s="43"/>
      <c r="M10" s="47">
        <f aca="true" t="shared" si="4" ref="M10:M25">IF(J10&gt;0,IF(L10&gt;0,K10*L10,0.0175/(H10/1000)*K10*0.6*J10^2),0)</f>
        <v>0</v>
      </c>
      <c r="N10" s="43"/>
      <c r="O10" s="47">
        <f aca="true" t="shared" si="5" ref="O10:O41">(J10^2)*0.6*N10</f>
        <v>0</v>
      </c>
      <c r="P10" s="48">
        <f aca="true" t="shared" si="6" ref="P10:P41">M10+O10</f>
        <v>0</v>
      </c>
      <c r="Q10" s="48"/>
      <c r="R10" s="49">
        <f>P10</f>
        <v>0</v>
      </c>
      <c r="S10" s="2"/>
      <c r="U10" s="1"/>
    </row>
    <row r="11" spans="1:21" ht="15" customHeight="1">
      <c r="A11" s="41">
        <v>2</v>
      </c>
      <c r="B11" s="67"/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4">
        <f t="shared" si="2"/>
        <v>0</v>
      </c>
      <c r="J11" s="47">
        <f t="shared" si="3"/>
        <v>0</v>
      </c>
      <c r="K11" s="54"/>
      <c r="L11" s="43"/>
      <c r="M11" s="47">
        <f t="shared" si="4"/>
        <v>0</v>
      </c>
      <c r="N11" s="43"/>
      <c r="O11" s="47">
        <f t="shared" si="5"/>
        <v>0</v>
      </c>
      <c r="P11" s="48">
        <f t="shared" si="6"/>
        <v>0</v>
      </c>
      <c r="Q11" s="48">
        <f>0.7*0.6*(J10^2-J11^2)</f>
        <v>0</v>
      </c>
      <c r="R11" s="49">
        <f aca="true" t="shared" si="7" ref="R11:R42">P11-Q11</f>
        <v>0</v>
      </c>
      <c r="S11" s="2"/>
      <c r="U11" s="1"/>
    </row>
    <row r="12" spans="1:21" ht="15" customHeight="1">
      <c r="A12" s="41">
        <v>3</v>
      </c>
      <c r="B12" s="67"/>
      <c r="C12" s="42"/>
      <c r="D12" s="43"/>
      <c r="E12" s="44">
        <f t="shared" si="0"/>
        <v>0</v>
      </c>
      <c r="F12" s="42"/>
      <c r="G12" s="45"/>
      <c r="H12" s="46">
        <f t="shared" si="1"/>
        <v>0</v>
      </c>
      <c r="I12" s="44">
        <f t="shared" si="2"/>
        <v>0</v>
      </c>
      <c r="J12" s="47">
        <f t="shared" si="3"/>
        <v>0</v>
      </c>
      <c r="K12" s="54"/>
      <c r="L12" s="43"/>
      <c r="M12" s="47">
        <f t="shared" si="4"/>
        <v>0</v>
      </c>
      <c r="N12" s="43"/>
      <c r="O12" s="47">
        <f t="shared" si="5"/>
        <v>0</v>
      </c>
      <c r="P12" s="48">
        <f t="shared" si="6"/>
        <v>0</v>
      </c>
      <c r="Q12" s="48">
        <f aca="true" t="shared" si="8" ref="Q12:Q27">0.7*0.6*(J11^2-J12^2)</f>
        <v>0</v>
      </c>
      <c r="R12" s="49">
        <f t="shared" si="7"/>
        <v>0</v>
      </c>
      <c r="S12" s="2"/>
      <c r="U12" s="1"/>
    </row>
    <row r="13" spans="1:21" ht="15" customHeight="1">
      <c r="A13" s="41">
        <v>4</v>
      </c>
      <c r="B13" s="67"/>
      <c r="C13" s="42"/>
      <c r="D13" s="43"/>
      <c r="E13" s="44">
        <f t="shared" si="0"/>
        <v>0</v>
      </c>
      <c r="F13" s="42"/>
      <c r="G13" s="45"/>
      <c r="H13" s="46">
        <f t="shared" si="1"/>
        <v>0</v>
      </c>
      <c r="I13" s="44">
        <f t="shared" si="2"/>
        <v>0</v>
      </c>
      <c r="J13" s="47">
        <f t="shared" si="3"/>
        <v>0</v>
      </c>
      <c r="K13" s="54"/>
      <c r="L13" s="43"/>
      <c r="M13" s="47">
        <f t="shared" si="4"/>
        <v>0</v>
      </c>
      <c r="N13" s="43"/>
      <c r="O13" s="47">
        <f t="shared" si="5"/>
        <v>0</v>
      </c>
      <c r="P13" s="48">
        <f t="shared" si="6"/>
        <v>0</v>
      </c>
      <c r="Q13" s="48">
        <f t="shared" si="8"/>
        <v>0</v>
      </c>
      <c r="R13" s="49">
        <f t="shared" si="7"/>
        <v>0</v>
      </c>
      <c r="S13" s="2"/>
      <c r="U13" s="1"/>
    </row>
    <row r="14" spans="1:21" ht="15" customHeight="1">
      <c r="A14" s="41">
        <v>5</v>
      </c>
      <c r="B14" s="67"/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4">
        <f t="shared" si="2"/>
        <v>0</v>
      </c>
      <c r="J14" s="47">
        <f t="shared" si="3"/>
        <v>0</v>
      </c>
      <c r="K14" s="54"/>
      <c r="L14" s="43"/>
      <c r="M14" s="47">
        <f t="shared" si="4"/>
        <v>0</v>
      </c>
      <c r="N14" s="43"/>
      <c r="O14" s="47">
        <f t="shared" si="5"/>
        <v>0</v>
      </c>
      <c r="P14" s="48">
        <f t="shared" si="6"/>
        <v>0</v>
      </c>
      <c r="Q14" s="48">
        <f t="shared" si="8"/>
        <v>0</v>
      </c>
      <c r="R14" s="49">
        <f t="shared" si="7"/>
        <v>0</v>
      </c>
      <c r="S14" s="2"/>
      <c r="U14" s="1"/>
    </row>
    <row r="15" spans="1:21" ht="15" customHeight="1">
      <c r="A15" s="41">
        <v>6</v>
      </c>
      <c r="B15" s="67"/>
      <c r="C15" s="42"/>
      <c r="D15" s="43"/>
      <c r="E15" s="44">
        <f t="shared" si="0"/>
        <v>0</v>
      </c>
      <c r="F15" s="42"/>
      <c r="G15" s="45"/>
      <c r="H15" s="46">
        <f t="shared" si="1"/>
        <v>0</v>
      </c>
      <c r="I15" s="44">
        <f t="shared" si="2"/>
        <v>0</v>
      </c>
      <c r="J15" s="47">
        <f t="shared" si="3"/>
        <v>0</v>
      </c>
      <c r="K15" s="54"/>
      <c r="L15" s="43"/>
      <c r="M15" s="47">
        <f t="shared" si="4"/>
        <v>0</v>
      </c>
      <c r="N15" s="43"/>
      <c r="O15" s="47">
        <f t="shared" si="5"/>
        <v>0</v>
      </c>
      <c r="P15" s="48">
        <f t="shared" si="6"/>
        <v>0</v>
      </c>
      <c r="Q15" s="48">
        <f t="shared" si="8"/>
        <v>0</v>
      </c>
      <c r="R15" s="49">
        <f t="shared" si="7"/>
        <v>0</v>
      </c>
      <c r="S15" s="2"/>
      <c r="U15" s="1"/>
    </row>
    <row r="16" spans="1:21" ht="15" customHeight="1">
      <c r="A16" s="41">
        <v>7</v>
      </c>
      <c r="B16" s="67"/>
      <c r="C16" s="42"/>
      <c r="D16" s="43"/>
      <c r="E16" s="44">
        <f t="shared" si="0"/>
        <v>0</v>
      </c>
      <c r="F16" s="42"/>
      <c r="G16" s="45"/>
      <c r="H16" s="46">
        <f t="shared" si="1"/>
        <v>0</v>
      </c>
      <c r="I16" s="44">
        <f t="shared" si="2"/>
        <v>0</v>
      </c>
      <c r="J16" s="47">
        <f t="shared" si="3"/>
        <v>0</v>
      </c>
      <c r="K16" s="54"/>
      <c r="L16" s="43"/>
      <c r="M16" s="47">
        <f t="shared" si="4"/>
        <v>0</v>
      </c>
      <c r="N16" s="43"/>
      <c r="O16" s="47">
        <f t="shared" si="5"/>
        <v>0</v>
      </c>
      <c r="P16" s="48">
        <f t="shared" si="6"/>
        <v>0</v>
      </c>
      <c r="Q16" s="48">
        <f t="shared" si="8"/>
        <v>0</v>
      </c>
      <c r="R16" s="49">
        <f t="shared" si="7"/>
        <v>0</v>
      </c>
      <c r="S16" s="2"/>
      <c r="U16" s="1"/>
    </row>
    <row r="17" spans="1:21" ht="15" customHeight="1">
      <c r="A17" s="41">
        <v>8</v>
      </c>
      <c r="B17" s="67"/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4">
        <f t="shared" si="2"/>
        <v>0</v>
      </c>
      <c r="J17" s="47">
        <f t="shared" si="3"/>
        <v>0</v>
      </c>
      <c r="K17" s="54"/>
      <c r="L17" s="43"/>
      <c r="M17" s="47">
        <f t="shared" si="4"/>
        <v>0</v>
      </c>
      <c r="N17" s="43"/>
      <c r="O17" s="47">
        <f t="shared" si="5"/>
        <v>0</v>
      </c>
      <c r="P17" s="48">
        <f t="shared" si="6"/>
        <v>0</v>
      </c>
      <c r="Q17" s="48">
        <f t="shared" si="8"/>
        <v>0</v>
      </c>
      <c r="R17" s="49">
        <f t="shared" si="7"/>
        <v>0</v>
      </c>
      <c r="S17" s="2"/>
      <c r="U17" s="1"/>
    </row>
    <row r="18" spans="1:21" ht="15" customHeight="1">
      <c r="A18" s="41">
        <v>9</v>
      </c>
      <c r="B18" s="67"/>
      <c r="C18" s="42"/>
      <c r="D18" s="43"/>
      <c r="E18" s="44">
        <f t="shared" si="0"/>
        <v>0</v>
      </c>
      <c r="F18" s="42"/>
      <c r="G18" s="45"/>
      <c r="H18" s="46">
        <f t="shared" si="1"/>
        <v>0</v>
      </c>
      <c r="I18" s="44">
        <f t="shared" si="2"/>
        <v>0</v>
      </c>
      <c r="J18" s="47">
        <f t="shared" si="3"/>
        <v>0</v>
      </c>
      <c r="K18" s="54"/>
      <c r="L18" s="43"/>
      <c r="M18" s="47">
        <f t="shared" si="4"/>
        <v>0</v>
      </c>
      <c r="N18" s="43"/>
      <c r="O18" s="47">
        <f t="shared" si="5"/>
        <v>0</v>
      </c>
      <c r="P18" s="48">
        <f t="shared" si="6"/>
        <v>0</v>
      </c>
      <c r="Q18" s="48">
        <f t="shared" si="8"/>
        <v>0</v>
      </c>
      <c r="R18" s="49">
        <f t="shared" si="7"/>
        <v>0</v>
      </c>
      <c r="S18" s="2"/>
      <c r="U18" s="1"/>
    </row>
    <row r="19" spans="1:21" ht="15" customHeight="1">
      <c r="A19" s="41">
        <v>10</v>
      </c>
      <c r="B19" s="67"/>
      <c r="C19" s="42"/>
      <c r="D19" s="43"/>
      <c r="E19" s="44">
        <f t="shared" si="0"/>
        <v>0</v>
      </c>
      <c r="F19" s="42"/>
      <c r="G19" s="45"/>
      <c r="H19" s="46">
        <f t="shared" si="1"/>
        <v>0</v>
      </c>
      <c r="I19" s="44">
        <f t="shared" si="2"/>
        <v>0</v>
      </c>
      <c r="J19" s="47">
        <f t="shared" si="3"/>
        <v>0</v>
      </c>
      <c r="K19" s="54"/>
      <c r="L19" s="43"/>
      <c r="M19" s="47">
        <f t="shared" si="4"/>
        <v>0</v>
      </c>
      <c r="N19" s="43"/>
      <c r="O19" s="47">
        <f t="shared" si="5"/>
        <v>0</v>
      </c>
      <c r="P19" s="48">
        <f t="shared" si="6"/>
        <v>0</v>
      </c>
      <c r="Q19" s="48">
        <f t="shared" si="8"/>
        <v>0</v>
      </c>
      <c r="R19" s="49">
        <f t="shared" si="7"/>
        <v>0</v>
      </c>
      <c r="S19" s="2"/>
      <c r="U19" s="1"/>
    </row>
    <row r="20" spans="1:21" ht="15" customHeight="1">
      <c r="A20" s="41">
        <v>11</v>
      </c>
      <c r="B20" s="67"/>
      <c r="C20" s="42"/>
      <c r="D20" s="43"/>
      <c r="E20" s="44">
        <f t="shared" si="0"/>
        <v>0</v>
      </c>
      <c r="F20" s="42"/>
      <c r="G20" s="45"/>
      <c r="H20" s="46">
        <f t="shared" si="1"/>
        <v>0</v>
      </c>
      <c r="I20" s="44">
        <f t="shared" si="2"/>
        <v>0</v>
      </c>
      <c r="J20" s="47">
        <f t="shared" si="3"/>
        <v>0</v>
      </c>
      <c r="K20" s="54"/>
      <c r="L20" s="43"/>
      <c r="M20" s="47">
        <f t="shared" si="4"/>
        <v>0</v>
      </c>
      <c r="N20" s="43"/>
      <c r="O20" s="47">
        <f t="shared" si="5"/>
        <v>0</v>
      </c>
      <c r="P20" s="48">
        <f t="shared" si="6"/>
        <v>0</v>
      </c>
      <c r="Q20" s="48">
        <f t="shared" si="8"/>
        <v>0</v>
      </c>
      <c r="R20" s="49">
        <f t="shared" si="7"/>
        <v>0</v>
      </c>
      <c r="S20" s="2"/>
      <c r="U20" s="1"/>
    </row>
    <row r="21" spans="1:21" ht="15" customHeight="1">
      <c r="A21" s="41">
        <v>12</v>
      </c>
      <c r="B21" s="67"/>
      <c r="C21" s="42"/>
      <c r="D21" s="43"/>
      <c r="E21" s="44">
        <f t="shared" si="0"/>
        <v>0</v>
      </c>
      <c r="F21" s="42"/>
      <c r="G21" s="45"/>
      <c r="H21" s="46">
        <f t="shared" si="1"/>
        <v>0</v>
      </c>
      <c r="I21" s="44">
        <f t="shared" si="2"/>
        <v>0</v>
      </c>
      <c r="J21" s="47">
        <f t="shared" si="3"/>
        <v>0</v>
      </c>
      <c r="K21" s="54"/>
      <c r="L21" s="43"/>
      <c r="M21" s="47">
        <f t="shared" si="4"/>
        <v>0</v>
      </c>
      <c r="N21" s="43"/>
      <c r="O21" s="47">
        <f t="shared" si="5"/>
        <v>0</v>
      </c>
      <c r="P21" s="48">
        <f t="shared" si="6"/>
        <v>0</v>
      </c>
      <c r="Q21" s="48">
        <f t="shared" si="8"/>
        <v>0</v>
      </c>
      <c r="R21" s="49">
        <f t="shared" si="7"/>
        <v>0</v>
      </c>
      <c r="S21" s="2"/>
      <c r="U21" s="1"/>
    </row>
    <row r="22" spans="1:21" ht="15" customHeight="1">
      <c r="A22" s="41">
        <v>13</v>
      </c>
      <c r="B22" s="67"/>
      <c r="C22" s="42"/>
      <c r="D22" s="43"/>
      <c r="E22" s="44">
        <f t="shared" si="0"/>
        <v>0</v>
      </c>
      <c r="F22" s="42"/>
      <c r="G22" s="45"/>
      <c r="H22" s="46">
        <f t="shared" si="1"/>
        <v>0</v>
      </c>
      <c r="I22" s="44">
        <f t="shared" si="2"/>
        <v>0</v>
      </c>
      <c r="J22" s="47">
        <f t="shared" si="3"/>
        <v>0</v>
      </c>
      <c r="K22" s="54"/>
      <c r="L22" s="43"/>
      <c r="M22" s="47">
        <f t="shared" si="4"/>
        <v>0</v>
      </c>
      <c r="N22" s="43"/>
      <c r="O22" s="47">
        <f t="shared" si="5"/>
        <v>0</v>
      </c>
      <c r="P22" s="48">
        <f t="shared" si="6"/>
        <v>0</v>
      </c>
      <c r="Q22" s="48">
        <f t="shared" si="8"/>
        <v>0</v>
      </c>
      <c r="R22" s="49">
        <f t="shared" si="7"/>
        <v>0</v>
      </c>
      <c r="S22" s="2"/>
      <c r="U22" s="1"/>
    </row>
    <row r="23" spans="1:21" ht="15" customHeight="1">
      <c r="A23" s="41">
        <v>14</v>
      </c>
      <c r="B23" s="67"/>
      <c r="C23" s="42"/>
      <c r="D23" s="43"/>
      <c r="E23" s="44">
        <f t="shared" si="0"/>
        <v>0</v>
      </c>
      <c r="F23" s="42"/>
      <c r="G23" s="45"/>
      <c r="H23" s="46">
        <f t="shared" si="1"/>
        <v>0</v>
      </c>
      <c r="I23" s="44">
        <f t="shared" si="2"/>
        <v>0</v>
      </c>
      <c r="J23" s="47">
        <f t="shared" si="3"/>
        <v>0</v>
      </c>
      <c r="K23" s="54"/>
      <c r="L23" s="43"/>
      <c r="M23" s="47">
        <f t="shared" si="4"/>
        <v>0</v>
      </c>
      <c r="N23" s="43"/>
      <c r="O23" s="47">
        <f t="shared" si="5"/>
        <v>0</v>
      </c>
      <c r="P23" s="48">
        <f t="shared" si="6"/>
        <v>0</v>
      </c>
      <c r="Q23" s="48">
        <f t="shared" si="8"/>
        <v>0</v>
      </c>
      <c r="R23" s="49">
        <f t="shared" si="7"/>
        <v>0</v>
      </c>
      <c r="S23" s="2"/>
      <c r="U23" s="1"/>
    </row>
    <row r="24" spans="1:21" ht="15" customHeight="1">
      <c r="A24" s="41">
        <v>15</v>
      </c>
      <c r="B24" s="67"/>
      <c r="C24" s="42"/>
      <c r="D24" s="43"/>
      <c r="E24" s="44">
        <f t="shared" si="0"/>
        <v>0</v>
      </c>
      <c r="F24" s="42"/>
      <c r="G24" s="45"/>
      <c r="H24" s="46">
        <f t="shared" si="1"/>
        <v>0</v>
      </c>
      <c r="I24" s="44">
        <f t="shared" si="2"/>
        <v>0</v>
      </c>
      <c r="J24" s="47">
        <f t="shared" si="3"/>
        <v>0</v>
      </c>
      <c r="K24" s="54"/>
      <c r="L24" s="43"/>
      <c r="M24" s="47">
        <f t="shared" si="4"/>
        <v>0</v>
      </c>
      <c r="N24" s="43"/>
      <c r="O24" s="47">
        <f t="shared" si="5"/>
        <v>0</v>
      </c>
      <c r="P24" s="48">
        <f t="shared" si="6"/>
        <v>0</v>
      </c>
      <c r="Q24" s="48">
        <f t="shared" si="8"/>
        <v>0</v>
      </c>
      <c r="R24" s="49">
        <f t="shared" si="7"/>
        <v>0</v>
      </c>
      <c r="S24" s="2"/>
      <c r="U24" s="1"/>
    </row>
    <row r="25" spans="1:21" ht="15" customHeight="1">
      <c r="A25" s="41">
        <v>16</v>
      </c>
      <c r="B25" s="67"/>
      <c r="C25" s="42"/>
      <c r="D25" s="43"/>
      <c r="E25" s="44">
        <f t="shared" si="0"/>
        <v>0</v>
      </c>
      <c r="F25" s="42"/>
      <c r="G25" s="45"/>
      <c r="H25" s="46">
        <f t="shared" si="1"/>
        <v>0</v>
      </c>
      <c r="I25" s="44">
        <f t="shared" si="2"/>
        <v>0</v>
      </c>
      <c r="J25" s="47">
        <f t="shared" si="3"/>
        <v>0</v>
      </c>
      <c r="K25" s="54"/>
      <c r="L25" s="43"/>
      <c r="M25" s="47">
        <f t="shared" si="4"/>
        <v>0</v>
      </c>
      <c r="N25" s="43"/>
      <c r="O25" s="47">
        <f t="shared" si="5"/>
        <v>0</v>
      </c>
      <c r="P25" s="48">
        <f t="shared" si="6"/>
        <v>0</v>
      </c>
      <c r="Q25" s="48">
        <f t="shared" si="8"/>
        <v>0</v>
      </c>
      <c r="R25" s="49">
        <f t="shared" si="7"/>
        <v>0</v>
      </c>
      <c r="S25" s="2"/>
      <c r="U25" s="1"/>
    </row>
    <row r="26" spans="1:21" ht="15" customHeight="1">
      <c r="A26" s="41">
        <v>17</v>
      </c>
      <c r="B26" s="67"/>
      <c r="C26" s="42"/>
      <c r="D26" s="43"/>
      <c r="E26" s="44">
        <f t="shared" si="0"/>
        <v>0</v>
      </c>
      <c r="F26" s="42"/>
      <c r="G26" s="45"/>
      <c r="H26" s="46">
        <f t="shared" si="1"/>
        <v>0</v>
      </c>
      <c r="I26" s="44">
        <f t="shared" si="2"/>
        <v>0</v>
      </c>
      <c r="J26" s="47">
        <f t="shared" si="3"/>
        <v>0</v>
      </c>
      <c r="K26" s="54"/>
      <c r="L26" s="43"/>
      <c r="M26" s="47">
        <f aca="true" t="shared" si="9" ref="M26:M41">IF(J26&gt;0,IF(L26&gt;0,K26*L26,0.0175/(H26/1000)*K26*0.6*J26^2),0)</f>
        <v>0</v>
      </c>
      <c r="N26" s="43"/>
      <c r="O26" s="47">
        <f t="shared" si="5"/>
        <v>0</v>
      </c>
      <c r="P26" s="48">
        <f t="shared" si="6"/>
        <v>0</v>
      </c>
      <c r="Q26" s="48">
        <f t="shared" si="8"/>
        <v>0</v>
      </c>
      <c r="R26" s="49">
        <f t="shared" si="7"/>
        <v>0</v>
      </c>
      <c r="S26" s="2"/>
      <c r="U26" s="1"/>
    </row>
    <row r="27" spans="1:21" ht="15" customHeight="1">
      <c r="A27" s="41">
        <v>18</v>
      </c>
      <c r="B27" s="67"/>
      <c r="C27" s="42"/>
      <c r="D27" s="43"/>
      <c r="E27" s="44">
        <f t="shared" si="0"/>
        <v>0</v>
      </c>
      <c r="F27" s="42"/>
      <c r="G27" s="45"/>
      <c r="H27" s="46">
        <f t="shared" si="1"/>
        <v>0</v>
      </c>
      <c r="I27" s="44">
        <f t="shared" si="2"/>
        <v>0</v>
      </c>
      <c r="J27" s="47">
        <f t="shared" si="3"/>
        <v>0</v>
      </c>
      <c r="K27" s="54"/>
      <c r="L27" s="43"/>
      <c r="M27" s="47">
        <f t="shared" si="9"/>
        <v>0</v>
      </c>
      <c r="N27" s="43"/>
      <c r="O27" s="47">
        <f t="shared" si="5"/>
        <v>0</v>
      </c>
      <c r="P27" s="48">
        <f t="shared" si="6"/>
        <v>0</v>
      </c>
      <c r="Q27" s="48">
        <f t="shared" si="8"/>
        <v>0</v>
      </c>
      <c r="R27" s="49">
        <f t="shared" si="7"/>
        <v>0</v>
      </c>
      <c r="S27" s="2"/>
      <c r="U27" s="1"/>
    </row>
    <row r="28" spans="1:21" ht="15" customHeight="1">
      <c r="A28" s="41">
        <v>19</v>
      </c>
      <c r="B28" s="67"/>
      <c r="C28" s="42"/>
      <c r="D28" s="43"/>
      <c r="E28" s="44">
        <f t="shared" si="0"/>
        <v>0</v>
      </c>
      <c r="F28" s="42"/>
      <c r="G28" s="45"/>
      <c r="H28" s="46">
        <f t="shared" si="1"/>
        <v>0</v>
      </c>
      <c r="I28" s="44">
        <f t="shared" si="2"/>
        <v>0</v>
      </c>
      <c r="J28" s="47">
        <f t="shared" si="3"/>
        <v>0</v>
      </c>
      <c r="K28" s="54"/>
      <c r="L28" s="43"/>
      <c r="M28" s="47">
        <f t="shared" si="9"/>
        <v>0</v>
      </c>
      <c r="N28" s="43"/>
      <c r="O28" s="47">
        <f t="shared" si="5"/>
        <v>0</v>
      </c>
      <c r="P28" s="48">
        <f t="shared" si="6"/>
        <v>0</v>
      </c>
      <c r="Q28" s="48">
        <f aca="true" t="shared" si="10" ref="Q28:Q43">0.7*0.6*(J27^2-J28^2)</f>
        <v>0</v>
      </c>
      <c r="R28" s="49">
        <f t="shared" si="7"/>
        <v>0</v>
      </c>
      <c r="S28" s="2"/>
      <c r="U28" s="1"/>
    </row>
    <row r="29" spans="1:21" ht="15" customHeight="1">
      <c r="A29" s="41">
        <v>20</v>
      </c>
      <c r="B29" s="67"/>
      <c r="C29" s="42"/>
      <c r="D29" s="43"/>
      <c r="E29" s="44">
        <f t="shared" si="0"/>
        <v>0</v>
      </c>
      <c r="F29" s="42"/>
      <c r="G29" s="45"/>
      <c r="H29" s="46">
        <f t="shared" si="1"/>
        <v>0</v>
      </c>
      <c r="I29" s="44">
        <f t="shared" si="2"/>
        <v>0</v>
      </c>
      <c r="J29" s="47">
        <f t="shared" si="3"/>
        <v>0</v>
      </c>
      <c r="K29" s="54"/>
      <c r="L29" s="43"/>
      <c r="M29" s="47">
        <f t="shared" si="9"/>
        <v>0</v>
      </c>
      <c r="N29" s="43"/>
      <c r="O29" s="47">
        <f t="shared" si="5"/>
        <v>0</v>
      </c>
      <c r="P29" s="48">
        <f t="shared" si="6"/>
        <v>0</v>
      </c>
      <c r="Q29" s="48">
        <f t="shared" si="10"/>
        <v>0</v>
      </c>
      <c r="R29" s="49">
        <f t="shared" si="7"/>
        <v>0</v>
      </c>
      <c r="S29" s="2"/>
      <c r="U29" s="1"/>
    </row>
    <row r="30" spans="1:21" ht="15" customHeight="1">
      <c r="A30" s="41">
        <v>21</v>
      </c>
      <c r="B30" s="67"/>
      <c r="C30" s="42"/>
      <c r="D30" s="43"/>
      <c r="E30" s="44">
        <f t="shared" si="0"/>
        <v>0</v>
      </c>
      <c r="F30" s="42"/>
      <c r="G30" s="45"/>
      <c r="H30" s="46">
        <f t="shared" si="1"/>
        <v>0</v>
      </c>
      <c r="I30" s="44">
        <f t="shared" si="2"/>
        <v>0</v>
      </c>
      <c r="J30" s="47">
        <f t="shared" si="3"/>
        <v>0</v>
      </c>
      <c r="K30" s="54"/>
      <c r="L30" s="43"/>
      <c r="M30" s="47">
        <f t="shared" si="9"/>
        <v>0</v>
      </c>
      <c r="N30" s="43"/>
      <c r="O30" s="47">
        <f t="shared" si="5"/>
        <v>0</v>
      </c>
      <c r="P30" s="48">
        <f t="shared" si="6"/>
        <v>0</v>
      </c>
      <c r="Q30" s="48">
        <f t="shared" si="10"/>
        <v>0</v>
      </c>
      <c r="R30" s="49">
        <f t="shared" si="7"/>
        <v>0</v>
      </c>
      <c r="S30" s="2"/>
      <c r="U30" s="1"/>
    </row>
    <row r="31" spans="1:21" ht="15" customHeight="1">
      <c r="A31" s="41">
        <v>22</v>
      </c>
      <c r="B31" s="67"/>
      <c r="C31" s="42"/>
      <c r="D31" s="43"/>
      <c r="E31" s="44">
        <f t="shared" si="0"/>
        <v>0</v>
      </c>
      <c r="F31" s="42"/>
      <c r="G31" s="45"/>
      <c r="H31" s="46">
        <f t="shared" si="1"/>
        <v>0</v>
      </c>
      <c r="I31" s="44">
        <f t="shared" si="2"/>
        <v>0</v>
      </c>
      <c r="J31" s="47">
        <f t="shared" si="3"/>
        <v>0</v>
      </c>
      <c r="K31" s="54"/>
      <c r="L31" s="43"/>
      <c r="M31" s="47">
        <f t="shared" si="9"/>
        <v>0</v>
      </c>
      <c r="N31" s="43"/>
      <c r="O31" s="47">
        <f t="shared" si="5"/>
        <v>0</v>
      </c>
      <c r="P31" s="48">
        <f t="shared" si="6"/>
        <v>0</v>
      </c>
      <c r="Q31" s="48">
        <f t="shared" si="10"/>
        <v>0</v>
      </c>
      <c r="R31" s="49">
        <f t="shared" si="7"/>
        <v>0</v>
      </c>
      <c r="S31" s="2"/>
      <c r="U31" s="1"/>
    </row>
    <row r="32" spans="1:21" ht="15" customHeight="1">
      <c r="A32" s="41">
        <v>23</v>
      </c>
      <c r="B32" s="67"/>
      <c r="C32" s="42"/>
      <c r="D32" s="43"/>
      <c r="E32" s="44">
        <f t="shared" si="0"/>
        <v>0</v>
      </c>
      <c r="F32" s="42"/>
      <c r="G32" s="45"/>
      <c r="H32" s="46">
        <f t="shared" si="1"/>
        <v>0</v>
      </c>
      <c r="I32" s="44">
        <f t="shared" si="2"/>
        <v>0</v>
      </c>
      <c r="J32" s="47">
        <f t="shared" si="3"/>
        <v>0</v>
      </c>
      <c r="K32" s="54"/>
      <c r="L32" s="43"/>
      <c r="M32" s="47">
        <f t="shared" si="9"/>
        <v>0</v>
      </c>
      <c r="N32" s="43"/>
      <c r="O32" s="47">
        <f t="shared" si="5"/>
        <v>0</v>
      </c>
      <c r="P32" s="48">
        <f t="shared" si="6"/>
        <v>0</v>
      </c>
      <c r="Q32" s="48">
        <f t="shared" si="10"/>
        <v>0</v>
      </c>
      <c r="R32" s="49">
        <f t="shared" si="7"/>
        <v>0</v>
      </c>
      <c r="S32" s="2"/>
      <c r="U32" s="1"/>
    </row>
    <row r="33" spans="1:18" ht="15.75">
      <c r="A33" s="41">
        <v>24</v>
      </c>
      <c r="B33" s="67"/>
      <c r="C33" s="42"/>
      <c r="D33" s="43"/>
      <c r="E33" s="44">
        <f t="shared" si="0"/>
        <v>0</v>
      </c>
      <c r="F33" s="42"/>
      <c r="G33" s="45"/>
      <c r="H33" s="46">
        <f t="shared" si="1"/>
        <v>0</v>
      </c>
      <c r="I33" s="44">
        <f t="shared" si="2"/>
        <v>0</v>
      </c>
      <c r="J33" s="47">
        <f t="shared" si="3"/>
        <v>0</v>
      </c>
      <c r="K33" s="54"/>
      <c r="L33" s="43"/>
      <c r="M33" s="47">
        <f t="shared" si="9"/>
        <v>0</v>
      </c>
      <c r="N33" s="43"/>
      <c r="O33" s="47">
        <f t="shared" si="5"/>
        <v>0</v>
      </c>
      <c r="P33" s="48">
        <f t="shared" si="6"/>
        <v>0</v>
      </c>
      <c r="Q33" s="48">
        <f t="shared" si="10"/>
        <v>0</v>
      </c>
      <c r="R33" s="49">
        <f t="shared" si="7"/>
        <v>0</v>
      </c>
    </row>
    <row r="34" spans="1:18" ht="15.75">
      <c r="A34" s="41">
        <v>25</v>
      </c>
      <c r="B34" s="67"/>
      <c r="C34" s="42"/>
      <c r="D34" s="43"/>
      <c r="E34" s="44">
        <f t="shared" si="0"/>
        <v>0</v>
      </c>
      <c r="F34" s="42"/>
      <c r="G34" s="45"/>
      <c r="H34" s="46">
        <f t="shared" si="1"/>
        <v>0</v>
      </c>
      <c r="I34" s="44">
        <f t="shared" si="2"/>
        <v>0</v>
      </c>
      <c r="J34" s="47">
        <f t="shared" si="3"/>
        <v>0</v>
      </c>
      <c r="K34" s="54"/>
      <c r="L34" s="43"/>
      <c r="M34" s="47">
        <f t="shared" si="9"/>
        <v>0</v>
      </c>
      <c r="N34" s="43"/>
      <c r="O34" s="47">
        <f t="shared" si="5"/>
        <v>0</v>
      </c>
      <c r="P34" s="48">
        <f t="shared" si="6"/>
        <v>0</v>
      </c>
      <c r="Q34" s="48">
        <f t="shared" si="10"/>
        <v>0</v>
      </c>
      <c r="R34" s="49">
        <f t="shared" si="7"/>
        <v>0</v>
      </c>
    </row>
    <row r="35" spans="1:18" ht="15.75">
      <c r="A35" s="41">
        <v>26</v>
      </c>
      <c r="B35" s="67"/>
      <c r="C35" s="42"/>
      <c r="D35" s="43"/>
      <c r="E35" s="44">
        <f t="shared" si="0"/>
        <v>0</v>
      </c>
      <c r="F35" s="42"/>
      <c r="G35" s="45"/>
      <c r="H35" s="46">
        <f t="shared" si="1"/>
        <v>0</v>
      </c>
      <c r="I35" s="44">
        <f t="shared" si="2"/>
        <v>0</v>
      </c>
      <c r="J35" s="47">
        <f t="shared" si="3"/>
        <v>0</v>
      </c>
      <c r="K35" s="54"/>
      <c r="L35" s="43"/>
      <c r="M35" s="47">
        <f t="shared" si="9"/>
        <v>0</v>
      </c>
      <c r="N35" s="43"/>
      <c r="O35" s="47">
        <f t="shared" si="5"/>
        <v>0</v>
      </c>
      <c r="P35" s="48">
        <f t="shared" si="6"/>
        <v>0</v>
      </c>
      <c r="Q35" s="48">
        <f t="shared" si="10"/>
        <v>0</v>
      </c>
      <c r="R35" s="49">
        <f t="shared" si="7"/>
        <v>0</v>
      </c>
    </row>
    <row r="36" spans="1:18" ht="15.75">
      <c r="A36" s="41">
        <v>27</v>
      </c>
      <c r="B36" s="67"/>
      <c r="C36" s="42"/>
      <c r="D36" s="43"/>
      <c r="E36" s="44">
        <f t="shared" si="0"/>
        <v>0</v>
      </c>
      <c r="F36" s="42"/>
      <c r="G36" s="45"/>
      <c r="H36" s="46">
        <f t="shared" si="1"/>
        <v>0</v>
      </c>
      <c r="I36" s="44">
        <f t="shared" si="2"/>
        <v>0</v>
      </c>
      <c r="J36" s="47">
        <f t="shared" si="3"/>
        <v>0</v>
      </c>
      <c r="K36" s="54"/>
      <c r="L36" s="43"/>
      <c r="M36" s="47">
        <f t="shared" si="9"/>
        <v>0</v>
      </c>
      <c r="N36" s="43"/>
      <c r="O36" s="47">
        <f t="shared" si="5"/>
        <v>0</v>
      </c>
      <c r="P36" s="48">
        <f t="shared" si="6"/>
        <v>0</v>
      </c>
      <c r="Q36" s="48">
        <f t="shared" si="10"/>
        <v>0</v>
      </c>
      <c r="R36" s="49">
        <f t="shared" si="7"/>
        <v>0</v>
      </c>
    </row>
    <row r="37" spans="1:18" ht="15.75">
      <c r="A37" s="41">
        <v>28</v>
      </c>
      <c r="B37" s="67"/>
      <c r="C37" s="42"/>
      <c r="D37" s="43"/>
      <c r="E37" s="44">
        <f t="shared" si="0"/>
        <v>0</v>
      </c>
      <c r="F37" s="42"/>
      <c r="G37" s="45"/>
      <c r="H37" s="46">
        <f t="shared" si="1"/>
        <v>0</v>
      </c>
      <c r="I37" s="44">
        <f t="shared" si="2"/>
        <v>0</v>
      </c>
      <c r="J37" s="47">
        <f t="shared" si="3"/>
        <v>0</v>
      </c>
      <c r="K37" s="54"/>
      <c r="L37" s="43"/>
      <c r="M37" s="47">
        <f t="shared" si="9"/>
        <v>0</v>
      </c>
      <c r="N37" s="43"/>
      <c r="O37" s="47">
        <f t="shared" si="5"/>
        <v>0</v>
      </c>
      <c r="P37" s="48">
        <f t="shared" si="6"/>
        <v>0</v>
      </c>
      <c r="Q37" s="48">
        <f t="shared" si="10"/>
        <v>0</v>
      </c>
      <c r="R37" s="49">
        <f t="shared" si="7"/>
        <v>0</v>
      </c>
    </row>
    <row r="38" spans="1:18" ht="15.75">
      <c r="A38" s="41">
        <v>29</v>
      </c>
      <c r="B38" s="67"/>
      <c r="C38" s="42"/>
      <c r="D38" s="43"/>
      <c r="E38" s="44">
        <f t="shared" si="0"/>
        <v>0</v>
      </c>
      <c r="F38" s="42"/>
      <c r="G38" s="45"/>
      <c r="H38" s="46">
        <f t="shared" si="1"/>
        <v>0</v>
      </c>
      <c r="I38" s="44">
        <f t="shared" si="2"/>
        <v>0</v>
      </c>
      <c r="J38" s="47">
        <f t="shared" si="3"/>
        <v>0</v>
      </c>
      <c r="K38" s="54"/>
      <c r="L38" s="43"/>
      <c r="M38" s="47">
        <f t="shared" si="9"/>
        <v>0</v>
      </c>
      <c r="N38" s="43"/>
      <c r="O38" s="47">
        <f t="shared" si="5"/>
        <v>0</v>
      </c>
      <c r="P38" s="48">
        <f t="shared" si="6"/>
        <v>0</v>
      </c>
      <c r="Q38" s="48">
        <f t="shared" si="10"/>
        <v>0</v>
      </c>
      <c r="R38" s="49">
        <f t="shared" si="7"/>
        <v>0</v>
      </c>
    </row>
    <row r="39" spans="1:18" ht="15.75">
      <c r="A39" s="41">
        <v>30</v>
      </c>
      <c r="B39" s="67"/>
      <c r="C39" s="42"/>
      <c r="D39" s="43"/>
      <c r="E39" s="44">
        <f t="shared" si="0"/>
        <v>0</v>
      </c>
      <c r="F39" s="42"/>
      <c r="G39" s="45"/>
      <c r="H39" s="46">
        <f t="shared" si="1"/>
        <v>0</v>
      </c>
      <c r="I39" s="44">
        <f t="shared" si="2"/>
        <v>0</v>
      </c>
      <c r="J39" s="47">
        <f t="shared" si="3"/>
        <v>0</v>
      </c>
      <c r="K39" s="54"/>
      <c r="L39" s="43"/>
      <c r="M39" s="47">
        <f t="shared" si="9"/>
        <v>0</v>
      </c>
      <c r="N39" s="43"/>
      <c r="O39" s="47">
        <f t="shared" si="5"/>
        <v>0</v>
      </c>
      <c r="P39" s="48">
        <f t="shared" si="6"/>
        <v>0</v>
      </c>
      <c r="Q39" s="48">
        <f t="shared" si="10"/>
        <v>0</v>
      </c>
      <c r="R39" s="49">
        <f t="shared" si="7"/>
        <v>0</v>
      </c>
    </row>
    <row r="40" spans="1:18" ht="15.75">
      <c r="A40" s="41">
        <v>31</v>
      </c>
      <c r="B40" s="67"/>
      <c r="C40" s="42"/>
      <c r="D40" s="43"/>
      <c r="E40" s="44">
        <f t="shared" si="0"/>
        <v>0</v>
      </c>
      <c r="F40" s="42"/>
      <c r="G40" s="45"/>
      <c r="H40" s="46">
        <f t="shared" si="1"/>
        <v>0</v>
      </c>
      <c r="I40" s="44">
        <f t="shared" si="2"/>
        <v>0</v>
      </c>
      <c r="J40" s="47">
        <f t="shared" si="3"/>
        <v>0</v>
      </c>
      <c r="K40" s="54"/>
      <c r="L40" s="43"/>
      <c r="M40" s="47">
        <f t="shared" si="9"/>
        <v>0</v>
      </c>
      <c r="N40" s="43"/>
      <c r="O40" s="47">
        <f t="shared" si="5"/>
        <v>0</v>
      </c>
      <c r="P40" s="48">
        <f t="shared" si="6"/>
        <v>0</v>
      </c>
      <c r="Q40" s="48">
        <f t="shared" si="10"/>
        <v>0</v>
      </c>
      <c r="R40" s="49">
        <f t="shared" si="7"/>
        <v>0</v>
      </c>
    </row>
    <row r="41" spans="1:18" ht="15.75">
      <c r="A41" s="41">
        <v>32</v>
      </c>
      <c r="B41" s="67"/>
      <c r="C41" s="42"/>
      <c r="D41" s="43"/>
      <c r="E41" s="44">
        <f t="shared" si="0"/>
        <v>0</v>
      </c>
      <c r="F41" s="42"/>
      <c r="G41" s="45"/>
      <c r="H41" s="46">
        <f t="shared" si="1"/>
        <v>0</v>
      </c>
      <c r="I41" s="44">
        <f t="shared" si="2"/>
        <v>0</v>
      </c>
      <c r="J41" s="47">
        <f t="shared" si="3"/>
        <v>0</v>
      </c>
      <c r="K41" s="54"/>
      <c r="L41" s="43"/>
      <c r="M41" s="47">
        <f t="shared" si="9"/>
        <v>0</v>
      </c>
      <c r="N41" s="43"/>
      <c r="O41" s="47">
        <f t="shared" si="5"/>
        <v>0</v>
      </c>
      <c r="P41" s="48">
        <f t="shared" si="6"/>
        <v>0</v>
      </c>
      <c r="Q41" s="48">
        <f t="shared" si="10"/>
        <v>0</v>
      </c>
      <c r="R41" s="49">
        <f t="shared" si="7"/>
        <v>0</v>
      </c>
    </row>
    <row r="42" spans="1:18" ht="15.75">
      <c r="A42" s="41">
        <v>33</v>
      </c>
      <c r="B42" s="67"/>
      <c r="C42" s="42"/>
      <c r="D42" s="43"/>
      <c r="E42" s="44">
        <f aca="true" t="shared" si="11" ref="E42:E69">IF(D42&gt;0,C42/3600/D42,0)</f>
        <v>0</v>
      </c>
      <c r="F42" s="42"/>
      <c r="G42" s="45"/>
      <c r="H42" s="46">
        <f aca="true" t="shared" si="12" ref="H42:H69">IF(F42&gt;0,(2*F42*G42)/(F42+G42),0)</f>
        <v>0</v>
      </c>
      <c r="I42" s="44">
        <f aca="true" t="shared" si="13" ref="I42:I69">IF(G42=0,0.7854*((H42^2)/1000000),((F42/1000)*(G42/1000)))</f>
        <v>0</v>
      </c>
      <c r="J42" s="47">
        <f aca="true" t="shared" si="14" ref="J42:J69">IF(I42&gt;0,C42/3600/I42,0)</f>
        <v>0</v>
      </c>
      <c r="K42" s="54"/>
      <c r="L42" s="43"/>
      <c r="M42" s="47">
        <f aca="true" t="shared" si="15" ref="M42:M57">IF(J42&gt;0,IF(L42&gt;0,K42*L42,0.0175/(H42/1000)*K42*0.6*J42^2),0)</f>
        <v>0</v>
      </c>
      <c r="N42" s="43"/>
      <c r="O42" s="47">
        <f aca="true" t="shared" si="16" ref="O42:O57">(J42^2)*0.6*N42</f>
        <v>0</v>
      </c>
      <c r="P42" s="48">
        <f aca="true" t="shared" si="17" ref="P42:P69">M42+O42</f>
        <v>0</v>
      </c>
      <c r="Q42" s="48">
        <f t="shared" si="10"/>
        <v>0</v>
      </c>
      <c r="R42" s="49">
        <f t="shared" si="7"/>
        <v>0</v>
      </c>
    </row>
    <row r="43" spans="1:18" ht="15.75">
      <c r="A43" s="41">
        <v>34</v>
      </c>
      <c r="B43" s="67"/>
      <c r="C43" s="42"/>
      <c r="D43" s="43"/>
      <c r="E43" s="44">
        <f t="shared" si="11"/>
        <v>0</v>
      </c>
      <c r="F43" s="42"/>
      <c r="G43" s="45"/>
      <c r="H43" s="46">
        <f t="shared" si="12"/>
        <v>0</v>
      </c>
      <c r="I43" s="44">
        <f t="shared" si="13"/>
        <v>0</v>
      </c>
      <c r="J43" s="47">
        <f t="shared" si="14"/>
        <v>0</v>
      </c>
      <c r="K43" s="54"/>
      <c r="L43" s="43"/>
      <c r="M43" s="47">
        <f t="shared" si="15"/>
        <v>0</v>
      </c>
      <c r="N43" s="43"/>
      <c r="O43" s="47">
        <f t="shared" si="16"/>
        <v>0</v>
      </c>
      <c r="P43" s="48">
        <f t="shared" si="17"/>
        <v>0</v>
      </c>
      <c r="Q43" s="48">
        <f t="shared" si="10"/>
        <v>0</v>
      </c>
      <c r="R43" s="49">
        <f aca="true" t="shared" si="18" ref="R43:R58">P43-Q43</f>
        <v>0</v>
      </c>
    </row>
    <row r="44" spans="1:18" ht="15.75">
      <c r="A44" s="41">
        <v>35</v>
      </c>
      <c r="B44" s="67"/>
      <c r="C44" s="42"/>
      <c r="D44" s="43"/>
      <c r="E44" s="44">
        <f t="shared" si="11"/>
        <v>0</v>
      </c>
      <c r="F44" s="42"/>
      <c r="G44" s="45"/>
      <c r="H44" s="46">
        <f t="shared" si="12"/>
        <v>0</v>
      </c>
      <c r="I44" s="44">
        <f t="shared" si="13"/>
        <v>0</v>
      </c>
      <c r="J44" s="47">
        <f t="shared" si="14"/>
        <v>0</v>
      </c>
      <c r="K44" s="54"/>
      <c r="L44" s="43"/>
      <c r="M44" s="47">
        <f t="shared" si="15"/>
        <v>0</v>
      </c>
      <c r="N44" s="43"/>
      <c r="O44" s="47">
        <f t="shared" si="16"/>
        <v>0</v>
      </c>
      <c r="P44" s="48">
        <f t="shared" si="17"/>
        <v>0</v>
      </c>
      <c r="Q44" s="48">
        <f aca="true" t="shared" si="19" ref="Q44:Q59">0.7*0.6*(J43^2-J44^2)</f>
        <v>0</v>
      </c>
      <c r="R44" s="49">
        <f t="shared" si="18"/>
        <v>0</v>
      </c>
    </row>
    <row r="45" spans="1:18" ht="15.75">
      <c r="A45" s="41">
        <v>36</v>
      </c>
      <c r="B45" s="67"/>
      <c r="C45" s="42"/>
      <c r="D45" s="43"/>
      <c r="E45" s="44">
        <f t="shared" si="11"/>
        <v>0</v>
      </c>
      <c r="F45" s="42"/>
      <c r="G45" s="45"/>
      <c r="H45" s="46">
        <f t="shared" si="12"/>
        <v>0</v>
      </c>
      <c r="I45" s="44">
        <f t="shared" si="13"/>
        <v>0</v>
      </c>
      <c r="J45" s="47">
        <f t="shared" si="14"/>
        <v>0</v>
      </c>
      <c r="K45" s="54"/>
      <c r="L45" s="43"/>
      <c r="M45" s="47">
        <f t="shared" si="15"/>
        <v>0</v>
      </c>
      <c r="N45" s="43"/>
      <c r="O45" s="47">
        <f t="shared" si="16"/>
        <v>0</v>
      </c>
      <c r="P45" s="48">
        <f t="shared" si="17"/>
        <v>0</v>
      </c>
      <c r="Q45" s="48">
        <f t="shared" si="19"/>
        <v>0</v>
      </c>
      <c r="R45" s="49">
        <f t="shared" si="18"/>
        <v>0</v>
      </c>
    </row>
    <row r="46" spans="1:18" ht="15.75">
      <c r="A46" s="41">
        <v>37</v>
      </c>
      <c r="B46" s="67"/>
      <c r="C46" s="42"/>
      <c r="D46" s="43"/>
      <c r="E46" s="44">
        <f t="shared" si="11"/>
        <v>0</v>
      </c>
      <c r="F46" s="42"/>
      <c r="G46" s="45"/>
      <c r="H46" s="46">
        <f t="shared" si="12"/>
        <v>0</v>
      </c>
      <c r="I46" s="44">
        <f t="shared" si="13"/>
        <v>0</v>
      </c>
      <c r="J46" s="47">
        <f t="shared" si="14"/>
        <v>0</v>
      </c>
      <c r="K46" s="54"/>
      <c r="L46" s="43"/>
      <c r="M46" s="47">
        <f t="shared" si="15"/>
        <v>0</v>
      </c>
      <c r="N46" s="43"/>
      <c r="O46" s="47">
        <f t="shared" si="16"/>
        <v>0</v>
      </c>
      <c r="P46" s="48">
        <f t="shared" si="17"/>
        <v>0</v>
      </c>
      <c r="Q46" s="48">
        <f t="shared" si="19"/>
        <v>0</v>
      </c>
      <c r="R46" s="49">
        <f t="shared" si="18"/>
        <v>0</v>
      </c>
    </row>
    <row r="47" spans="1:18" ht="15.75">
      <c r="A47" s="41">
        <v>38</v>
      </c>
      <c r="B47" s="67"/>
      <c r="C47" s="42"/>
      <c r="D47" s="43"/>
      <c r="E47" s="44">
        <f t="shared" si="11"/>
        <v>0</v>
      </c>
      <c r="F47" s="42"/>
      <c r="G47" s="45"/>
      <c r="H47" s="46">
        <f t="shared" si="12"/>
        <v>0</v>
      </c>
      <c r="I47" s="44">
        <f t="shared" si="13"/>
        <v>0</v>
      </c>
      <c r="J47" s="47">
        <f t="shared" si="14"/>
        <v>0</v>
      </c>
      <c r="K47" s="54"/>
      <c r="L47" s="43"/>
      <c r="M47" s="47">
        <f t="shared" si="15"/>
        <v>0</v>
      </c>
      <c r="N47" s="43"/>
      <c r="O47" s="47">
        <f t="shared" si="16"/>
        <v>0</v>
      </c>
      <c r="P47" s="48">
        <f t="shared" si="17"/>
        <v>0</v>
      </c>
      <c r="Q47" s="48">
        <f t="shared" si="19"/>
        <v>0</v>
      </c>
      <c r="R47" s="49">
        <f t="shared" si="18"/>
        <v>0</v>
      </c>
    </row>
    <row r="48" spans="1:18" ht="15.75">
      <c r="A48" s="41">
        <v>39</v>
      </c>
      <c r="B48" s="67"/>
      <c r="C48" s="42"/>
      <c r="D48" s="43"/>
      <c r="E48" s="44">
        <f t="shared" si="11"/>
        <v>0</v>
      </c>
      <c r="F48" s="42"/>
      <c r="G48" s="45"/>
      <c r="H48" s="46">
        <f t="shared" si="12"/>
        <v>0</v>
      </c>
      <c r="I48" s="44">
        <f t="shared" si="13"/>
        <v>0</v>
      </c>
      <c r="J48" s="47">
        <f t="shared" si="14"/>
        <v>0</v>
      </c>
      <c r="K48" s="54"/>
      <c r="L48" s="43"/>
      <c r="M48" s="47">
        <f t="shared" si="15"/>
        <v>0</v>
      </c>
      <c r="N48" s="43"/>
      <c r="O48" s="47">
        <f t="shared" si="16"/>
        <v>0</v>
      </c>
      <c r="P48" s="48">
        <f t="shared" si="17"/>
        <v>0</v>
      </c>
      <c r="Q48" s="48">
        <f t="shared" si="19"/>
        <v>0</v>
      </c>
      <c r="R48" s="49">
        <f t="shared" si="18"/>
        <v>0</v>
      </c>
    </row>
    <row r="49" spans="1:18" ht="15.75">
      <c r="A49" s="41">
        <v>40</v>
      </c>
      <c r="B49" s="67"/>
      <c r="C49" s="42"/>
      <c r="D49" s="43"/>
      <c r="E49" s="44">
        <f t="shared" si="11"/>
        <v>0</v>
      </c>
      <c r="F49" s="42"/>
      <c r="G49" s="45"/>
      <c r="H49" s="46">
        <f t="shared" si="12"/>
        <v>0</v>
      </c>
      <c r="I49" s="44">
        <f t="shared" si="13"/>
        <v>0</v>
      </c>
      <c r="J49" s="47">
        <f t="shared" si="14"/>
        <v>0</v>
      </c>
      <c r="K49" s="54"/>
      <c r="L49" s="43"/>
      <c r="M49" s="47">
        <f t="shared" si="15"/>
        <v>0</v>
      </c>
      <c r="N49" s="43"/>
      <c r="O49" s="47">
        <f t="shared" si="16"/>
        <v>0</v>
      </c>
      <c r="P49" s="48">
        <f t="shared" si="17"/>
        <v>0</v>
      </c>
      <c r="Q49" s="48">
        <f t="shared" si="19"/>
        <v>0</v>
      </c>
      <c r="R49" s="49">
        <f t="shared" si="18"/>
        <v>0</v>
      </c>
    </row>
    <row r="50" spans="1:18" ht="15.75">
      <c r="A50" s="41">
        <v>41</v>
      </c>
      <c r="B50" s="67"/>
      <c r="C50" s="42"/>
      <c r="D50" s="43"/>
      <c r="E50" s="44">
        <f t="shared" si="11"/>
        <v>0</v>
      </c>
      <c r="F50" s="42"/>
      <c r="G50" s="45"/>
      <c r="H50" s="46">
        <f t="shared" si="12"/>
        <v>0</v>
      </c>
      <c r="I50" s="44">
        <f t="shared" si="13"/>
        <v>0</v>
      </c>
      <c r="J50" s="47">
        <f t="shared" si="14"/>
        <v>0</v>
      </c>
      <c r="K50" s="54"/>
      <c r="L50" s="43"/>
      <c r="M50" s="47">
        <f t="shared" si="15"/>
        <v>0</v>
      </c>
      <c r="N50" s="43"/>
      <c r="O50" s="47">
        <f t="shared" si="16"/>
        <v>0</v>
      </c>
      <c r="P50" s="48">
        <f t="shared" si="17"/>
        <v>0</v>
      </c>
      <c r="Q50" s="48">
        <f t="shared" si="19"/>
        <v>0</v>
      </c>
      <c r="R50" s="49">
        <f t="shared" si="18"/>
        <v>0</v>
      </c>
    </row>
    <row r="51" spans="1:18" ht="15.75">
      <c r="A51" s="41">
        <v>42</v>
      </c>
      <c r="B51" s="67"/>
      <c r="C51" s="42"/>
      <c r="D51" s="43"/>
      <c r="E51" s="44">
        <f t="shared" si="11"/>
        <v>0</v>
      </c>
      <c r="F51" s="42"/>
      <c r="G51" s="45"/>
      <c r="H51" s="46">
        <f t="shared" si="12"/>
        <v>0</v>
      </c>
      <c r="I51" s="44">
        <f t="shared" si="13"/>
        <v>0</v>
      </c>
      <c r="J51" s="47">
        <f t="shared" si="14"/>
        <v>0</v>
      </c>
      <c r="K51" s="54"/>
      <c r="L51" s="43"/>
      <c r="M51" s="47">
        <f t="shared" si="15"/>
        <v>0</v>
      </c>
      <c r="N51" s="43"/>
      <c r="O51" s="47">
        <f t="shared" si="16"/>
        <v>0</v>
      </c>
      <c r="P51" s="48">
        <f t="shared" si="17"/>
        <v>0</v>
      </c>
      <c r="Q51" s="48">
        <f t="shared" si="19"/>
        <v>0</v>
      </c>
      <c r="R51" s="49">
        <f t="shared" si="18"/>
        <v>0</v>
      </c>
    </row>
    <row r="52" spans="1:18" ht="15.75">
      <c r="A52" s="41">
        <v>43</v>
      </c>
      <c r="B52" s="67"/>
      <c r="C52" s="42"/>
      <c r="D52" s="43"/>
      <c r="E52" s="44">
        <f t="shared" si="11"/>
        <v>0</v>
      </c>
      <c r="F52" s="42"/>
      <c r="G52" s="45"/>
      <c r="H52" s="46">
        <f t="shared" si="12"/>
        <v>0</v>
      </c>
      <c r="I52" s="44">
        <f t="shared" si="13"/>
        <v>0</v>
      </c>
      <c r="J52" s="47">
        <f t="shared" si="14"/>
        <v>0</v>
      </c>
      <c r="K52" s="54"/>
      <c r="L52" s="43"/>
      <c r="M52" s="47">
        <f t="shared" si="15"/>
        <v>0</v>
      </c>
      <c r="N52" s="43"/>
      <c r="O52" s="47">
        <f t="shared" si="16"/>
        <v>0</v>
      </c>
      <c r="P52" s="48">
        <f t="shared" si="17"/>
        <v>0</v>
      </c>
      <c r="Q52" s="48">
        <f t="shared" si="19"/>
        <v>0</v>
      </c>
      <c r="R52" s="49">
        <f t="shared" si="18"/>
        <v>0</v>
      </c>
    </row>
    <row r="53" spans="1:18" ht="15.75">
      <c r="A53" s="41">
        <v>44</v>
      </c>
      <c r="B53" s="67"/>
      <c r="C53" s="42"/>
      <c r="D53" s="43"/>
      <c r="E53" s="44">
        <f t="shared" si="11"/>
        <v>0</v>
      </c>
      <c r="F53" s="42"/>
      <c r="G53" s="45"/>
      <c r="H53" s="46">
        <f t="shared" si="12"/>
        <v>0</v>
      </c>
      <c r="I53" s="44">
        <f t="shared" si="13"/>
        <v>0</v>
      </c>
      <c r="J53" s="47">
        <f t="shared" si="14"/>
        <v>0</v>
      </c>
      <c r="K53" s="54"/>
      <c r="L53" s="43"/>
      <c r="M53" s="47">
        <f t="shared" si="15"/>
        <v>0</v>
      </c>
      <c r="N53" s="43"/>
      <c r="O53" s="47">
        <f t="shared" si="16"/>
        <v>0</v>
      </c>
      <c r="P53" s="48">
        <f t="shared" si="17"/>
        <v>0</v>
      </c>
      <c r="Q53" s="48">
        <f t="shared" si="19"/>
        <v>0</v>
      </c>
      <c r="R53" s="49">
        <f t="shared" si="18"/>
        <v>0</v>
      </c>
    </row>
    <row r="54" spans="1:18" ht="15.75">
      <c r="A54" s="41">
        <v>45</v>
      </c>
      <c r="B54" s="67"/>
      <c r="C54" s="42"/>
      <c r="D54" s="43"/>
      <c r="E54" s="44">
        <f t="shared" si="11"/>
        <v>0</v>
      </c>
      <c r="F54" s="42"/>
      <c r="G54" s="45"/>
      <c r="H54" s="46">
        <f t="shared" si="12"/>
        <v>0</v>
      </c>
      <c r="I54" s="44">
        <f t="shared" si="13"/>
        <v>0</v>
      </c>
      <c r="J54" s="47">
        <f t="shared" si="14"/>
        <v>0</v>
      </c>
      <c r="K54" s="54"/>
      <c r="L54" s="43"/>
      <c r="M54" s="47">
        <f t="shared" si="15"/>
        <v>0</v>
      </c>
      <c r="N54" s="43"/>
      <c r="O54" s="47">
        <f t="shared" si="16"/>
        <v>0</v>
      </c>
      <c r="P54" s="48">
        <f t="shared" si="17"/>
        <v>0</v>
      </c>
      <c r="Q54" s="48">
        <f t="shared" si="19"/>
        <v>0</v>
      </c>
      <c r="R54" s="49">
        <f t="shared" si="18"/>
        <v>0</v>
      </c>
    </row>
    <row r="55" spans="1:18" ht="15.75">
      <c r="A55" s="41">
        <v>46</v>
      </c>
      <c r="B55" s="67"/>
      <c r="C55" s="42"/>
      <c r="D55" s="43"/>
      <c r="E55" s="44">
        <f t="shared" si="11"/>
        <v>0</v>
      </c>
      <c r="F55" s="42"/>
      <c r="G55" s="45"/>
      <c r="H55" s="46">
        <f t="shared" si="12"/>
        <v>0</v>
      </c>
      <c r="I55" s="44">
        <f t="shared" si="13"/>
        <v>0</v>
      </c>
      <c r="J55" s="47">
        <f t="shared" si="14"/>
        <v>0</v>
      </c>
      <c r="K55" s="54"/>
      <c r="L55" s="43"/>
      <c r="M55" s="47">
        <f t="shared" si="15"/>
        <v>0</v>
      </c>
      <c r="N55" s="43"/>
      <c r="O55" s="47">
        <f t="shared" si="16"/>
        <v>0</v>
      </c>
      <c r="P55" s="48">
        <f t="shared" si="17"/>
        <v>0</v>
      </c>
      <c r="Q55" s="48">
        <f t="shared" si="19"/>
        <v>0</v>
      </c>
      <c r="R55" s="49">
        <f t="shared" si="18"/>
        <v>0</v>
      </c>
    </row>
    <row r="56" spans="1:18" ht="15.75">
      <c r="A56" s="41">
        <v>47</v>
      </c>
      <c r="B56" s="67"/>
      <c r="C56" s="42"/>
      <c r="D56" s="43"/>
      <c r="E56" s="44">
        <f t="shared" si="11"/>
        <v>0</v>
      </c>
      <c r="F56" s="42"/>
      <c r="G56" s="45"/>
      <c r="H56" s="46">
        <f t="shared" si="12"/>
        <v>0</v>
      </c>
      <c r="I56" s="44">
        <f t="shared" si="13"/>
        <v>0</v>
      </c>
      <c r="J56" s="47">
        <f t="shared" si="14"/>
        <v>0</v>
      </c>
      <c r="K56" s="54"/>
      <c r="L56" s="43"/>
      <c r="M56" s="47">
        <f t="shared" si="15"/>
        <v>0</v>
      </c>
      <c r="N56" s="43"/>
      <c r="O56" s="47">
        <f t="shared" si="16"/>
        <v>0</v>
      </c>
      <c r="P56" s="48">
        <f t="shared" si="17"/>
        <v>0</v>
      </c>
      <c r="Q56" s="48">
        <f t="shared" si="19"/>
        <v>0</v>
      </c>
      <c r="R56" s="49">
        <f t="shared" si="18"/>
        <v>0</v>
      </c>
    </row>
    <row r="57" spans="1:18" ht="15.75">
      <c r="A57" s="41">
        <v>48</v>
      </c>
      <c r="B57" s="67"/>
      <c r="C57" s="42"/>
      <c r="D57" s="43"/>
      <c r="E57" s="44">
        <f t="shared" si="11"/>
        <v>0</v>
      </c>
      <c r="F57" s="42"/>
      <c r="G57" s="45"/>
      <c r="H57" s="46">
        <f t="shared" si="12"/>
        <v>0</v>
      </c>
      <c r="I57" s="44">
        <f t="shared" si="13"/>
        <v>0</v>
      </c>
      <c r="J57" s="47">
        <f t="shared" si="14"/>
        <v>0</v>
      </c>
      <c r="K57" s="54"/>
      <c r="L57" s="43"/>
      <c r="M57" s="47">
        <f t="shared" si="15"/>
        <v>0</v>
      </c>
      <c r="N57" s="43"/>
      <c r="O57" s="47">
        <f t="shared" si="16"/>
        <v>0</v>
      </c>
      <c r="P57" s="48">
        <f t="shared" si="17"/>
        <v>0</v>
      </c>
      <c r="Q57" s="48">
        <f t="shared" si="19"/>
        <v>0</v>
      </c>
      <c r="R57" s="49">
        <f t="shared" si="18"/>
        <v>0</v>
      </c>
    </row>
    <row r="58" spans="1:18" ht="15.75">
      <c r="A58" s="41">
        <v>49</v>
      </c>
      <c r="B58" s="67"/>
      <c r="C58" s="42"/>
      <c r="D58" s="43"/>
      <c r="E58" s="44">
        <f t="shared" si="11"/>
        <v>0</v>
      </c>
      <c r="F58" s="42"/>
      <c r="G58" s="45"/>
      <c r="H58" s="46">
        <f t="shared" si="12"/>
        <v>0</v>
      </c>
      <c r="I58" s="44">
        <f t="shared" si="13"/>
        <v>0</v>
      </c>
      <c r="J58" s="47">
        <f t="shared" si="14"/>
        <v>0</v>
      </c>
      <c r="K58" s="54"/>
      <c r="L58" s="43"/>
      <c r="M58" s="47">
        <f aca="true" t="shared" si="20" ref="M58:M69">IF(J58&gt;0,IF(L58&gt;0,K58*L58,0.0175/(H58/1000)*K58*0.6*J58^2),0)</f>
        <v>0</v>
      </c>
      <c r="N58" s="43"/>
      <c r="O58" s="47">
        <f aca="true" t="shared" si="21" ref="O58:O69">(J58^2)*0.6*N58</f>
        <v>0</v>
      </c>
      <c r="P58" s="48">
        <f t="shared" si="17"/>
        <v>0</v>
      </c>
      <c r="Q58" s="48">
        <f t="shared" si="19"/>
        <v>0</v>
      </c>
      <c r="R58" s="49">
        <f t="shared" si="18"/>
        <v>0</v>
      </c>
    </row>
    <row r="59" spans="1:18" ht="15.75">
      <c r="A59" s="41">
        <v>50</v>
      </c>
      <c r="B59" s="67"/>
      <c r="C59" s="42"/>
      <c r="D59" s="43"/>
      <c r="E59" s="44">
        <f t="shared" si="11"/>
        <v>0</v>
      </c>
      <c r="F59" s="42"/>
      <c r="G59" s="45"/>
      <c r="H59" s="46">
        <f t="shared" si="12"/>
        <v>0</v>
      </c>
      <c r="I59" s="44">
        <f t="shared" si="13"/>
        <v>0</v>
      </c>
      <c r="J59" s="47">
        <f t="shared" si="14"/>
        <v>0</v>
      </c>
      <c r="K59" s="54"/>
      <c r="L59" s="43"/>
      <c r="M59" s="47">
        <f t="shared" si="20"/>
        <v>0</v>
      </c>
      <c r="N59" s="43"/>
      <c r="O59" s="47">
        <f t="shared" si="21"/>
        <v>0</v>
      </c>
      <c r="P59" s="48">
        <f t="shared" si="17"/>
        <v>0</v>
      </c>
      <c r="Q59" s="48">
        <f t="shared" si="19"/>
        <v>0</v>
      </c>
      <c r="R59" s="49">
        <f aca="true" t="shared" si="22" ref="R59:R69">P59-Q59</f>
        <v>0</v>
      </c>
    </row>
    <row r="60" spans="1:18" ht="15.75">
      <c r="A60" s="41">
        <v>51</v>
      </c>
      <c r="B60" s="67"/>
      <c r="C60" s="42"/>
      <c r="D60" s="43"/>
      <c r="E60" s="44">
        <f t="shared" si="11"/>
        <v>0</v>
      </c>
      <c r="F60" s="42"/>
      <c r="G60" s="45"/>
      <c r="H60" s="46">
        <f t="shared" si="12"/>
        <v>0</v>
      </c>
      <c r="I60" s="44">
        <f t="shared" si="13"/>
        <v>0</v>
      </c>
      <c r="J60" s="47">
        <f t="shared" si="14"/>
        <v>0</v>
      </c>
      <c r="K60" s="54"/>
      <c r="L60" s="43"/>
      <c r="M60" s="47">
        <f t="shared" si="20"/>
        <v>0</v>
      </c>
      <c r="N60" s="43"/>
      <c r="O60" s="47">
        <f t="shared" si="21"/>
        <v>0</v>
      </c>
      <c r="P60" s="48">
        <f t="shared" si="17"/>
        <v>0</v>
      </c>
      <c r="Q60" s="48">
        <f aca="true" t="shared" si="23" ref="Q60:Q69">0.7*0.6*(J59^2-J60^2)</f>
        <v>0</v>
      </c>
      <c r="R60" s="49">
        <f t="shared" si="22"/>
        <v>0</v>
      </c>
    </row>
    <row r="61" spans="1:18" ht="15.75">
      <c r="A61" s="41">
        <v>52</v>
      </c>
      <c r="B61" s="67"/>
      <c r="C61" s="42"/>
      <c r="D61" s="43"/>
      <c r="E61" s="44">
        <f t="shared" si="11"/>
        <v>0</v>
      </c>
      <c r="F61" s="42"/>
      <c r="G61" s="45"/>
      <c r="H61" s="46">
        <f t="shared" si="12"/>
        <v>0</v>
      </c>
      <c r="I61" s="44">
        <f t="shared" si="13"/>
        <v>0</v>
      </c>
      <c r="J61" s="47">
        <f t="shared" si="14"/>
        <v>0</v>
      </c>
      <c r="K61" s="54"/>
      <c r="L61" s="43"/>
      <c r="M61" s="47">
        <f t="shared" si="20"/>
        <v>0</v>
      </c>
      <c r="N61" s="43"/>
      <c r="O61" s="47">
        <f t="shared" si="21"/>
        <v>0</v>
      </c>
      <c r="P61" s="48">
        <f t="shared" si="17"/>
        <v>0</v>
      </c>
      <c r="Q61" s="48">
        <f t="shared" si="23"/>
        <v>0</v>
      </c>
      <c r="R61" s="49">
        <f t="shared" si="22"/>
        <v>0</v>
      </c>
    </row>
    <row r="62" spans="1:18" ht="15.75">
      <c r="A62" s="41">
        <v>53</v>
      </c>
      <c r="B62" s="67"/>
      <c r="C62" s="42"/>
      <c r="D62" s="43"/>
      <c r="E62" s="44">
        <f t="shared" si="11"/>
        <v>0</v>
      </c>
      <c r="F62" s="42"/>
      <c r="G62" s="45"/>
      <c r="H62" s="46">
        <f t="shared" si="12"/>
        <v>0</v>
      </c>
      <c r="I62" s="44">
        <f t="shared" si="13"/>
        <v>0</v>
      </c>
      <c r="J62" s="47">
        <f t="shared" si="14"/>
        <v>0</v>
      </c>
      <c r="K62" s="54"/>
      <c r="L62" s="43"/>
      <c r="M62" s="47">
        <f t="shared" si="20"/>
        <v>0</v>
      </c>
      <c r="N62" s="43"/>
      <c r="O62" s="47">
        <f t="shared" si="21"/>
        <v>0</v>
      </c>
      <c r="P62" s="48">
        <f t="shared" si="17"/>
        <v>0</v>
      </c>
      <c r="Q62" s="48">
        <f t="shared" si="23"/>
        <v>0</v>
      </c>
      <c r="R62" s="49">
        <f t="shared" si="22"/>
        <v>0</v>
      </c>
    </row>
    <row r="63" spans="1:18" ht="15.75">
      <c r="A63" s="41">
        <v>54</v>
      </c>
      <c r="B63" s="67"/>
      <c r="C63" s="42"/>
      <c r="D63" s="43"/>
      <c r="E63" s="44">
        <f t="shared" si="11"/>
        <v>0</v>
      </c>
      <c r="F63" s="42"/>
      <c r="G63" s="45"/>
      <c r="H63" s="46">
        <f t="shared" si="12"/>
        <v>0</v>
      </c>
      <c r="I63" s="44">
        <f t="shared" si="13"/>
        <v>0</v>
      </c>
      <c r="J63" s="47">
        <f t="shared" si="14"/>
        <v>0</v>
      </c>
      <c r="K63" s="54"/>
      <c r="L63" s="43"/>
      <c r="M63" s="47">
        <f t="shared" si="20"/>
        <v>0</v>
      </c>
      <c r="N63" s="43"/>
      <c r="O63" s="47">
        <f t="shared" si="21"/>
        <v>0</v>
      </c>
      <c r="P63" s="48">
        <f t="shared" si="17"/>
        <v>0</v>
      </c>
      <c r="Q63" s="48">
        <f t="shared" si="23"/>
        <v>0</v>
      </c>
      <c r="R63" s="49">
        <f t="shared" si="22"/>
        <v>0</v>
      </c>
    </row>
    <row r="64" spans="1:18" ht="15.75">
      <c r="A64" s="41">
        <v>55</v>
      </c>
      <c r="B64" s="67"/>
      <c r="C64" s="42"/>
      <c r="D64" s="43"/>
      <c r="E64" s="44">
        <f t="shared" si="11"/>
        <v>0</v>
      </c>
      <c r="F64" s="42"/>
      <c r="G64" s="45"/>
      <c r="H64" s="46">
        <f t="shared" si="12"/>
        <v>0</v>
      </c>
      <c r="I64" s="44">
        <f t="shared" si="13"/>
        <v>0</v>
      </c>
      <c r="J64" s="47">
        <f t="shared" si="14"/>
        <v>0</v>
      </c>
      <c r="K64" s="54"/>
      <c r="L64" s="43"/>
      <c r="M64" s="47">
        <f t="shared" si="20"/>
        <v>0</v>
      </c>
      <c r="N64" s="43"/>
      <c r="O64" s="47">
        <f t="shared" si="21"/>
        <v>0</v>
      </c>
      <c r="P64" s="48">
        <f t="shared" si="17"/>
        <v>0</v>
      </c>
      <c r="Q64" s="48">
        <f t="shared" si="23"/>
        <v>0</v>
      </c>
      <c r="R64" s="49">
        <f t="shared" si="22"/>
        <v>0</v>
      </c>
    </row>
    <row r="65" spans="1:18" ht="15.75">
      <c r="A65" s="41">
        <v>56</v>
      </c>
      <c r="B65" s="67"/>
      <c r="C65" s="42"/>
      <c r="D65" s="43"/>
      <c r="E65" s="44">
        <f t="shared" si="11"/>
        <v>0</v>
      </c>
      <c r="F65" s="42"/>
      <c r="G65" s="45"/>
      <c r="H65" s="46">
        <f t="shared" si="12"/>
        <v>0</v>
      </c>
      <c r="I65" s="44">
        <f t="shared" si="13"/>
        <v>0</v>
      </c>
      <c r="J65" s="47">
        <f t="shared" si="14"/>
        <v>0</v>
      </c>
      <c r="K65" s="54"/>
      <c r="L65" s="43"/>
      <c r="M65" s="47">
        <f t="shared" si="20"/>
        <v>0</v>
      </c>
      <c r="N65" s="43"/>
      <c r="O65" s="47">
        <f t="shared" si="21"/>
        <v>0</v>
      </c>
      <c r="P65" s="48">
        <f t="shared" si="17"/>
        <v>0</v>
      </c>
      <c r="Q65" s="48">
        <f t="shared" si="23"/>
        <v>0</v>
      </c>
      <c r="R65" s="49">
        <f t="shared" si="22"/>
        <v>0</v>
      </c>
    </row>
    <row r="66" spans="1:18" ht="15.75">
      <c r="A66" s="41">
        <v>57</v>
      </c>
      <c r="B66" s="67"/>
      <c r="C66" s="42"/>
      <c r="D66" s="43"/>
      <c r="E66" s="44">
        <f t="shared" si="11"/>
        <v>0</v>
      </c>
      <c r="F66" s="42"/>
      <c r="G66" s="45"/>
      <c r="H66" s="46">
        <f t="shared" si="12"/>
        <v>0</v>
      </c>
      <c r="I66" s="44">
        <f t="shared" si="13"/>
        <v>0</v>
      </c>
      <c r="J66" s="47">
        <f t="shared" si="14"/>
        <v>0</v>
      </c>
      <c r="K66" s="54"/>
      <c r="L66" s="43"/>
      <c r="M66" s="47">
        <f t="shared" si="20"/>
        <v>0</v>
      </c>
      <c r="N66" s="43"/>
      <c r="O66" s="47">
        <f t="shared" si="21"/>
        <v>0</v>
      </c>
      <c r="P66" s="48">
        <f t="shared" si="17"/>
        <v>0</v>
      </c>
      <c r="Q66" s="48">
        <f t="shared" si="23"/>
        <v>0</v>
      </c>
      <c r="R66" s="49">
        <f t="shared" si="22"/>
        <v>0</v>
      </c>
    </row>
    <row r="67" spans="1:18" ht="15.75">
      <c r="A67" s="41">
        <v>58</v>
      </c>
      <c r="B67" s="67"/>
      <c r="C67" s="42"/>
      <c r="D67" s="43"/>
      <c r="E67" s="44">
        <f t="shared" si="11"/>
        <v>0</v>
      </c>
      <c r="F67" s="42"/>
      <c r="G67" s="45"/>
      <c r="H67" s="46">
        <f t="shared" si="12"/>
        <v>0</v>
      </c>
      <c r="I67" s="44">
        <f t="shared" si="13"/>
        <v>0</v>
      </c>
      <c r="J67" s="47">
        <f t="shared" si="14"/>
        <v>0</v>
      </c>
      <c r="K67" s="54"/>
      <c r="L67" s="43"/>
      <c r="M67" s="47">
        <f t="shared" si="20"/>
        <v>0</v>
      </c>
      <c r="N67" s="43"/>
      <c r="O67" s="47">
        <f t="shared" si="21"/>
        <v>0</v>
      </c>
      <c r="P67" s="48">
        <f t="shared" si="17"/>
        <v>0</v>
      </c>
      <c r="Q67" s="48">
        <f t="shared" si="23"/>
        <v>0</v>
      </c>
      <c r="R67" s="49">
        <f t="shared" si="22"/>
        <v>0</v>
      </c>
    </row>
    <row r="68" spans="1:18" ht="15.75">
      <c r="A68" s="41">
        <v>59</v>
      </c>
      <c r="B68" s="67"/>
      <c r="C68" s="42"/>
      <c r="D68" s="43"/>
      <c r="E68" s="44">
        <f t="shared" si="11"/>
        <v>0</v>
      </c>
      <c r="F68" s="42"/>
      <c r="G68" s="45"/>
      <c r="H68" s="46">
        <f t="shared" si="12"/>
        <v>0</v>
      </c>
      <c r="I68" s="44">
        <f t="shared" si="13"/>
        <v>0</v>
      </c>
      <c r="J68" s="47">
        <f t="shared" si="14"/>
        <v>0</v>
      </c>
      <c r="K68" s="54"/>
      <c r="L68" s="43"/>
      <c r="M68" s="47">
        <f t="shared" si="20"/>
        <v>0</v>
      </c>
      <c r="N68" s="43"/>
      <c r="O68" s="47">
        <f t="shared" si="21"/>
        <v>0</v>
      </c>
      <c r="P68" s="48">
        <f t="shared" si="17"/>
        <v>0</v>
      </c>
      <c r="Q68" s="48">
        <f t="shared" si="23"/>
        <v>0</v>
      </c>
      <c r="R68" s="49">
        <f t="shared" si="22"/>
        <v>0</v>
      </c>
    </row>
    <row r="69" spans="1:18" ht="15.75">
      <c r="A69" s="41">
        <v>60</v>
      </c>
      <c r="B69" s="67"/>
      <c r="C69" s="42"/>
      <c r="D69" s="43"/>
      <c r="E69" s="44">
        <f t="shared" si="11"/>
        <v>0</v>
      </c>
      <c r="F69" s="42"/>
      <c r="G69" s="45"/>
      <c r="H69" s="46">
        <f t="shared" si="12"/>
        <v>0</v>
      </c>
      <c r="I69" s="44">
        <f t="shared" si="13"/>
        <v>0</v>
      </c>
      <c r="J69" s="47">
        <f t="shared" si="14"/>
        <v>0</v>
      </c>
      <c r="K69" s="54"/>
      <c r="L69" s="43"/>
      <c r="M69" s="47">
        <f t="shared" si="20"/>
        <v>0</v>
      </c>
      <c r="N69" s="43"/>
      <c r="O69" s="47">
        <f t="shared" si="21"/>
        <v>0</v>
      </c>
      <c r="P69" s="48">
        <f t="shared" si="17"/>
        <v>0</v>
      </c>
      <c r="Q69" s="48">
        <f t="shared" si="23"/>
        <v>0</v>
      </c>
      <c r="R69" s="49">
        <f t="shared" si="22"/>
        <v>0</v>
      </c>
    </row>
    <row r="75" ht="12.75">
      <c r="N75" s="1" t="s">
        <v>48</v>
      </c>
    </row>
  </sheetData>
  <printOptions horizontalCentered="1"/>
  <pageMargins left="0.4724409448818898" right="0.6692913385826772" top="0.5905511811023623" bottom="0.3937007874015748" header="0" footer="0"/>
  <pageSetup horizontalDpi="300" verticalDpi="300" orientation="landscape" paperSize="9" scale="95" r:id="rId1"/>
  <headerFooter alignWithMargins="0">
    <oddHeader>&amp;C
</oddHeader>
    <oddFooter xml:space="preserve">&amp;R&amp;D  &amp;F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="80" zoomScaleNormal="80" workbookViewId="0" topLeftCell="A1">
      <selection activeCell="E25" sqref="E25"/>
    </sheetView>
  </sheetViews>
  <sheetFormatPr defaultColWidth="11.421875" defaultRowHeight="12.75"/>
  <cols>
    <col min="2" max="2" width="12.00390625" style="0" customWidth="1"/>
    <col min="3" max="3" width="9.8515625" style="0" customWidth="1"/>
    <col min="4" max="4" width="9.421875" style="0" customWidth="1"/>
    <col min="5" max="5" width="6.8515625" style="0" customWidth="1"/>
    <col min="6" max="6" width="6.7109375" style="0" customWidth="1"/>
    <col min="7" max="7" width="12.7109375" style="0" customWidth="1"/>
  </cols>
  <sheetData>
    <row r="1" spans="1:4" ht="15">
      <c r="A1" s="50" t="s">
        <v>49</v>
      </c>
      <c r="B1" s="51"/>
      <c r="C1" s="51"/>
      <c r="D1" s="51"/>
    </row>
    <row r="2" spans="1:4" ht="15">
      <c r="A2" s="50"/>
      <c r="B2" s="51"/>
      <c r="C2" s="51"/>
      <c r="D2" s="51"/>
    </row>
    <row r="3" spans="1:3" ht="15">
      <c r="A3" s="52" t="s">
        <v>50</v>
      </c>
      <c r="C3" s="53" t="s">
        <v>51</v>
      </c>
    </row>
    <row r="5" spans="1:7" ht="42.75">
      <c r="A5" s="60" t="s">
        <v>52</v>
      </c>
      <c r="B5" s="61" t="s">
        <v>53</v>
      </c>
      <c r="C5" s="61" t="s">
        <v>54</v>
      </c>
      <c r="D5" s="61" t="s">
        <v>55</v>
      </c>
      <c r="E5" s="62" t="s">
        <v>56</v>
      </c>
      <c r="F5" s="62" t="s">
        <v>57</v>
      </c>
      <c r="G5" s="60" t="s">
        <v>58</v>
      </c>
    </row>
    <row r="6" spans="1:7" ht="14.25">
      <c r="A6" s="63">
        <v>1150</v>
      </c>
      <c r="B6" s="64">
        <v>950</v>
      </c>
      <c r="C6" s="64">
        <v>100</v>
      </c>
      <c r="D6" s="64">
        <f>C6+B6/2</f>
        <v>575</v>
      </c>
      <c r="E6" s="65">
        <f>IF(A6&gt;0,A6/B6,0)</f>
        <v>1.2105263157894737</v>
      </c>
      <c r="F6" s="65">
        <f>IF(B6&gt;0,D6/B6,0)</f>
        <v>0.6052631578947368</v>
      </c>
      <c r="G6" s="66">
        <v>0.4</v>
      </c>
    </row>
    <row r="7" spans="1:7" ht="14.25">
      <c r="A7" s="63">
        <v>1400</v>
      </c>
      <c r="B7" s="64">
        <v>800</v>
      </c>
      <c r="C7" s="64">
        <v>100</v>
      </c>
      <c r="D7" s="64">
        <f aca="true" t="shared" si="0" ref="D7:D20">C7+B7/2</f>
        <v>500</v>
      </c>
      <c r="E7" s="65">
        <f aca="true" t="shared" si="1" ref="E7:E20">IF(A7&gt;0,A7/B7,0)</f>
        <v>1.75</v>
      </c>
      <c r="F7" s="65">
        <f aca="true" t="shared" si="2" ref="F7:F20">IF(B7&gt;0,D7/B7,0)</f>
        <v>0.625</v>
      </c>
      <c r="G7" s="66">
        <v>0.4</v>
      </c>
    </row>
    <row r="8" spans="1:7" ht="14.25">
      <c r="A8" s="63">
        <v>800</v>
      </c>
      <c r="B8" s="64">
        <v>1150</v>
      </c>
      <c r="C8" s="64">
        <v>100</v>
      </c>
      <c r="D8" s="64">
        <f t="shared" si="0"/>
        <v>675</v>
      </c>
      <c r="E8" s="65">
        <f t="shared" si="1"/>
        <v>0.6956521739130435</v>
      </c>
      <c r="F8" s="65">
        <f t="shared" si="2"/>
        <v>0.5869565217391305</v>
      </c>
      <c r="G8" s="66">
        <v>0.4</v>
      </c>
    </row>
    <row r="9" spans="1:7" ht="14.25">
      <c r="A9" s="63">
        <v>1120</v>
      </c>
      <c r="B9" s="64">
        <v>350</v>
      </c>
      <c r="C9" s="64">
        <v>100</v>
      </c>
      <c r="D9" s="64">
        <f t="shared" si="0"/>
        <v>275</v>
      </c>
      <c r="E9" s="65">
        <f t="shared" si="1"/>
        <v>3.2</v>
      </c>
      <c r="F9" s="65">
        <f t="shared" si="2"/>
        <v>0.7857142857142857</v>
      </c>
      <c r="G9" s="66">
        <v>0.4</v>
      </c>
    </row>
    <row r="10" spans="1:7" ht="14.25">
      <c r="A10" s="63">
        <v>700</v>
      </c>
      <c r="B10" s="64">
        <v>700</v>
      </c>
      <c r="C10" s="64">
        <v>100</v>
      </c>
      <c r="D10" s="64">
        <f t="shared" si="0"/>
        <v>450</v>
      </c>
      <c r="E10" s="65">
        <f t="shared" si="1"/>
        <v>1</v>
      </c>
      <c r="F10" s="65">
        <f t="shared" si="2"/>
        <v>0.6428571428571429</v>
      </c>
      <c r="G10" s="66">
        <v>0.4</v>
      </c>
    </row>
    <row r="11" spans="1:7" ht="14.25">
      <c r="A11" s="63">
        <v>400</v>
      </c>
      <c r="B11" s="64">
        <v>200</v>
      </c>
      <c r="C11" s="64">
        <v>100</v>
      </c>
      <c r="D11" s="64">
        <f t="shared" si="0"/>
        <v>200</v>
      </c>
      <c r="E11" s="65">
        <f t="shared" si="1"/>
        <v>2</v>
      </c>
      <c r="F11" s="65">
        <f t="shared" si="2"/>
        <v>1</v>
      </c>
      <c r="G11" s="66">
        <v>0.2</v>
      </c>
    </row>
    <row r="12" spans="1:7" ht="14.25">
      <c r="A12" s="63">
        <v>200</v>
      </c>
      <c r="B12" s="64">
        <v>400</v>
      </c>
      <c r="C12" s="64">
        <v>100</v>
      </c>
      <c r="D12" s="64">
        <f t="shared" si="0"/>
        <v>300</v>
      </c>
      <c r="E12" s="65">
        <f t="shared" si="1"/>
        <v>0.5</v>
      </c>
      <c r="F12" s="65">
        <f t="shared" si="2"/>
        <v>0.75</v>
      </c>
      <c r="G12" s="66">
        <v>0.45</v>
      </c>
    </row>
    <row r="13" spans="1:7" ht="14.25">
      <c r="A13" s="63"/>
      <c r="B13" s="64"/>
      <c r="C13" s="64">
        <v>100</v>
      </c>
      <c r="D13" s="64">
        <f t="shared" si="0"/>
        <v>100</v>
      </c>
      <c r="E13" s="65">
        <f t="shared" si="1"/>
        <v>0</v>
      </c>
      <c r="F13" s="65">
        <f t="shared" si="2"/>
        <v>0</v>
      </c>
      <c r="G13" s="66"/>
    </row>
    <row r="14" spans="1:7" ht="14.25">
      <c r="A14" s="63"/>
      <c r="B14" s="64"/>
      <c r="C14" s="64">
        <v>100</v>
      </c>
      <c r="D14" s="64">
        <f t="shared" si="0"/>
        <v>100</v>
      </c>
      <c r="E14" s="65">
        <f t="shared" si="1"/>
        <v>0</v>
      </c>
      <c r="F14" s="65">
        <f t="shared" si="2"/>
        <v>0</v>
      </c>
      <c r="G14" s="66"/>
    </row>
    <row r="15" spans="1:7" ht="14.25">
      <c r="A15" s="63"/>
      <c r="B15" s="64"/>
      <c r="C15" s="64">
        <v>100</v>
      </c>
      <c r="D15" s="64">
        <f t="shared" si="0"/>
        <v>100</v>
      </c>
      <c r="E15" s="65">
        <f t="shared" si="1"/>
        <v>0</v>
      </c>
      <c r="F15" s="65">
        <f t="shared" si="2"/>
        <v>0</v>
      </c>
      <c r="G15" s="66"/>
    </row>
    <row r="16" spans="1:7" ht="14.25">
      <c r="A16" s="63"/>
      <c r="B16" s="64"/>
      <c r="C16" s="64">
        <v>100</v>
      </c>
      <c r="D16" s="64">
        <f t="shared" si="0"/>
        <v>100</v>
      </c>
      <c r="E16" s="65">
        <f t="shared" si="1"/>
        <v>0</v>
      </c>
      <c r="F16" s="65">
        <f t="shared" si="2"/>
        <v>0</v>
      </c>
      <c r="G16" s="66"/>
    </row>
    <row r="17" spans="1:7" ht="14.25">
      <c r="A17" s="63"/>
      <c r="B17" s="64"/>
      <c r="C17" s="64">
        <v>100</v>
      </c>
      <c r="D17" s="64">
        <f t="shared" si="0"/>
        <v>100</v>
      </c>
      <c r="E17" s="65">
        <f t="shared" si="1"/>
        <v>0</v>
      </c>
      <c r="F17" s="65">
        <f t="shared" si="2"/>
        <v>0</v>
      </c>
      <c r="G17" s="66"/>
    </row>
    <row r="18" spans="1:7" ht="14.25">
      <c r="A18" s="63"/>
      <c r="B18" s="64"/>
      <c r="C18" s="64">
        <v>100</v>
      </c>
      <c r="D18" s="64">
        <f t="shared" si="0"/>
        <v>100</v>
      </c>
      <c r="E18" s="65">
        <f t="shared" si="1"/>
        <v>0</v>
      </c>
      <c r="F18" s="65">
        <f t="shared" si="2"/>
        <v>0</v>
      </c>
      <c r="G18" s="66"/>
    </row>
    <row r="19" spans="1:7" ht="14.25">
      <c r="A19" s="63"/>
      <c r="B19" s="64"/>
      <c r="C19" s="64">
        <v>100</v>
      </c>
      <c r="D19" s="64">
        <f t="shared" si="0"/>
        <v>100</v>
      </c>
      <c r="E19" s="65">
        <f t="shared" si="1"/>
        <v>0</v>
      </c>
      <c r="F19" s="65">
        <f t="shared" si="2"/>
        <v>0</v>
      </c>
      <c r="G19" s="66"/>
    </row>
    <row r="20" spans="1:7" ht="14.25">
      <c r="A20" s="63"/>
      <c r="B20" s="64"/>
      <c r="C20" s="64">
        <v>100</v>
      </c>
      <c r="D20" s="64">
        <f t="shared" si="0"/>
        <v>100</v>
      </c>
      <c r="E20" s="65">
        <f t="shared" si="1"/>
        <v>0</v>
      </c>
      <c r="F20" s="65">
        <f t="shared" si="2"/>
        <v>0</v>
      </c>
      <c r="G20" s="66"/>
    </row>
    <row r="23" spans="1:3" ht="18">
      <c r="A23" s="55" t="s">
        <v>59</v>
      </c>
      <c r="B23" s="56"/>
      <c r="C23" s="56"/>
    </row>
    <row r="24" spans="1:3" ht="18">
      <c r="A24" s="56"/>
      <c r="B24" s="56"/>
      <c r="C24" s="56"/>
    </row>
    <row r="25" spans="1:3" ht="54">
      <c r="A25" s="57" t="s">
        <v>60</v>
      </c>
      <c r="B25" s="57" t="s">
        <v>61</v>
      </c>
      <c r="C25" s="58" t="s">
        <v>62</v>
      </c>
    </row>
    <row r="26" spans="1:3" ht="18">
      <c r="A26" s="58">
        <v>6</v>
      </c>
      <c r="B26" s="58">
        <v>3</v>
      </c>
      <c r="C26" s="59">
        <f>IF(A26&gt;0,1+0.5*(B26/A26)*(B26/A26),0)</f>
        <v>1.125</v>
      </c>
    </row>
    <row r="27" spans="1:3" ht="18">
      <c r="A27" s="58">
        <v>5.2</v>
      </c>
      <c r="B27" s="58">
        <v>4.6</v>
      </c>
      <c r="C27" s="59">
        <f>IF(A27&gt;0,1+0.5*(B27/A27)*(B27/A27),0)</f>
        <v>1.3912721893491122</v>
      </c>
    </row>
    <row r="28" spans="1:3" ht="18">
      <c r="A28" s="58"/>
      <c r="B28" s="58"/>
      <c r="C28" s="59"/>
    </row>
    <row r="29" spans="1:3" ht="18">
      <c r="A29" s="58"/>
      <c r="B29" s="58"/>
      <c r="C29" s="59"/>
    </row>
    <row r="30" spans="1:3" ht="18">
      <c r="A30" s="58"/>
      <c r="B30" s="58"/>
      <c r="C30" s="59"/>
    </row>
    <row r="31" spans="1:3" ht="18">
      <c r="A31" s="58"/>
      <c r="B31" s="58"/>
      <c r="C31" s="59"/>
    </row>
    <row r="32" spans="1:3" ht="18">
      <c r="A32" s="58"/>
      <c r="B32" s="58"/>
      <c r="C32" s="59"/>
    </row>
    <row r="33" spans="1:3" ht="18">
      <c r="A33" s="58"/>
      <c r="B33" s="58"/>
      <c r="C33" s="59"/>
    </row>
    <row r="34" spans="1:3" ht="18">
      <c r="A34" s="58"/>
      <c r="B34" s="58"/>
      <c r="C34" s="59"/>
    </row>
    <row r="35" spans="1:3" ht="18">
      <c r="A35" s="58"/>
      <c r="B35" s="58"/>
      <c r="C35" s="59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Hartmann</dc:creator>
  <cp:keywords/>
  <dc:description/>
  <cp:lastModifiedBy> Bruno Bosy</cp:lastModifiedBy>
  <dcterms:created xsi:type="dcterms:W3CDTF">2001-03-30T17:12:28Z</dcterms:created>
  <dcterms:modified xsi:type="dcterms:W3CDTF">2005-04-07T17:06:48Z</dcterms:modified>
  <cp:category/>
  <cp:version/>
  <cp:contentType/>
  <cp:contentStatus/>
</cp:coreProperties>
</file>