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tundenverrechnungssatz" sheetId="1" r:id="rId1"/>
    <sheet name="Ermittlung von Richtzahlen" sheetId="2" r:id="rId2"/>
  </sheets>
  <definedNames>
    <definedName name="_xlnm.Print_Area" localSheetId="1">'Ermittlung von Richtzahlen'!$A$1:$E$52</definedName>
  </definedNames>
  <calcPr fullCalcOnLoad="1"/>
</workbook>
</file>

<file path=xl/comments1.xml><?xml version="1.0" encoding="utf-8"?>
<comments xmlns="http://schemas.openxmlformats.org/spreadsheetml/2006/main">
  <authors>
    <author>Uwe &amp; Andrea Wohlleben</author>
  </authors>
  <commentList>
    <comment ref="C97" authorId="0">
      <text>
        <r>
          <rPr>
            <b/>
            <sz val="8"/>
            <rFont val="Tahoma"/>
            <family val="2"/>
          </rPr>
          <t>Wert mit 2 Stellen nach dem Komma eingeben
Gemeinkosten werden von der Buchhaltung zugearbeitet</t>
        </r>
      </text>
    </comment>
    <comment ref="A37" authorId="0">
      <text>
        <r>
          <rPr>
            <b/>
            <sz val="8"/>
            <rFont val="Tahoma"/>
            <family val="0"/>
          </rPr>
          <t>hier 50 % auf den Lohn der 
Urlaubstage hinterlegt, es kann auch eine Einmalzahlung
eingegeben werden</t>
        </r>
        <r>
          <rPr>
            <sz val="8"/>
            <rFont val="Tahoma"/>
            <family val="0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0"/>
          </rPr>
          <t>Anzahl der Mitarbeiter eintragen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2"/>
          </rPr>
          <t>ca. 19,5 %</t>
        </r>
      </text>
    </comment>
    <comment ref="A58" authorId="0">
      <text>
        <r>
          <rPr>
            <b/>
            <sz val="8"/>
            <rFont val="Tahoma"/>
            <family val="0"/>
          </rPr>
          <t>ca. 12 - 15 %, je nach Krankenkasse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ca. 6,5 %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ca. 1,7 %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ca. 2 - 8 %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<sst xmlns="http://schemas.openxmlformats.org/spreadsheetml/2006/main" count="168" uniqueCount="154">
  <si>
    <t>Ermittlung der tatsächlichen Arbeitstage:</t>
  </si>
  <si>
    <t>Tabelle 1</t>
  </si>
  <si>
    <t>= tatsächliche Arbeitstage</t>
  </si>
  <si>
    <t>Ermittlung der produktiven Arbeitsstunden:</t>
  </si>
  <si>
    <t>Tabelle 2</t>
  </si>
  <si>
    <t>Ermittlung des Bruttolohnes:</t>
  </si>
  <si>
    <t>Tabelle 3</t>
  </si>
  <si>
    <t xml:space="preserve">Gezahlter Lohn                                                                                                                              </t>
  </si>
  <si>
    <t>Stundenverrechnungssatz</t>
  </si>
  <si>
    <t>Soziale Leistungen des Arbeitgebers:</t>
  </si>
  <si>
    <t>Tabelle 4</t>
  </si>
  <si>
    <t>Tabelle 5</t>
  </si>
  <si>
    <t xml:space="preserve">Gezahlter Lohn  </t>
  </si>
  <si>
    <t>Ermittlung der im Lohn enthaltenen Kosten:</t>
  </si>
  <si>
    <t>Tabelle 6</t>
  </si>
  <si>
    <t>Zuschlag für die Lohngemeinkosten:</t>
  </si>
  <si>
    <t>Zuschlag für die Lohngemeinkosten =</t>
  </si>
  <si>
    <t>Lohngemeinkosten</t>
  </si>
  <si>
    <t>Betrieblicher Stundenverrechnungssatz:</t>
  </si>
  <si>
    <t>Tabelle 7</t>
  </si>
  <si>
    <t xml:space="preserve">Im Lohn enthaltene Kosten </t>
  </si>
  <si>
    <t>Zuschlagssatz für im Lohn enthaltene Kosten:</t>
  </si>
  <si>
    <t xml:space="preserve">Bruttolohn für produktive Stunden </t>
  </si>
  <si>
    <t>Die Gemeinkosten werden von der Buchhaltung zugearbeitet</t>
  </si>
  <si>
    <t>Ermittlung der gesamten Lohnkosten:</t>
  </si>
  <si>
    <t xml:space="preserve">Lohngemeinkosten </t>
  </si>
  <si>
    <t xml:space="preserve">Durchschnittlicher </t>
  </si>
  <si>
    <t>= produktive Stunden pro Jahr</t>
  </si>
  <si>
    <t xml:space="preserve">+ Urlaubsgeld </t>
  </si>
  <si>
    <t>unproduktive Stunden pro Tag</t>
  </si>
  <si>
    <t>Vermögenswirksame Leistungen</t>
  </si>
  <si>
    <t>Stundenlohn in Euro</t>
  </si>
  <si>
    <t>Anwesenheitsstunden pro Tag</t>
  </si>
  <si>
    <t>= lohngebundene Sozialkosten pro Jahr</t>
  </si>
  <si>
    <t>Gerundet</t>
  </si>
  <si>
    <t>+ Vermögenswirksame Leistungen</t>
  </si>
  <si>
    <t>- Feiertage</t>
  </si>
  <si>
    <t xml:space="preserve">- Urlaubstage </t>
  </si>
  <si>
    <t>- Krankentage</t>
  </si>
  <si>
    <t>+ Schwerbehindertenausgleich</t>
  </si>
  <si>
    <t>+ soziale Leistungen</t>
  </si>
  <si>
    <t>= gesamte Lohnkosten pro Jahr</t>
  </si>
  <si>
    <t xml:space="preserve">Gesamte Lohnkosten pro Jahr </t>
  </si>
  <si>
    <t>- Bruttolohn für produktive Stunden</t>
  </si>
  <si>
    <t>= im Lohn enthaltene Kosten pro Jahr</t>
  </si>
  <si>
    <t>Im Lohn enthaltene Kosten pro Jahr x 100%</t>
  </si>
  <si>
    <t>+ tarifliche Leistungen (UG, WG, VWL)</t>
  </si>
  <si>
    <t xml:space="preserve"> x 100%</t>
  </si>
  <si>
    <t>Gemeinkosten</t>
  </si>
  <si>
    <t>Brottolohnsumme</t>
  </si>
  <si>
    <t xml:space="preserve">Bruttolohn pro Stunde (100%)    </t>
  </si>
  <si>
    <t xml:space="preserve">Zuschlagsatz für die Lohngemeinkosten </t>
  </si>
  <si>
    <t>pro Geselle</t>
  </si>
  <si>
    <t>= Zuschlagssatz für im Lohn enthaltene Kosten</t>
  </si>
  <si>
    <t xml:space="preserve">Werk - und Feiertage </t>
  </si>
  <si>
    <t>= Bruttolohn pro Jahr</t>
  </si>
  <si>
    <t>Zuschlagsatz für die Lohngemeinkosten =</t>
  </si>
  <si>
    <t>Anwesenheit pro Jahr</t>
  </si>
  <si>
    <t>- unproduktive Stunden pro Jahr</t>
  </si>
  <si>
    <t>Wagnis - und Gewinnzuschlag</t>
  </si>
  <si>
    <t>Wagnis - und Gewinnzuschlag in %</t>
  </si>
  <si>
    <t>A</t>
  </si>
  <si>
    <t>B</t>
  </si>
  <si>
    <t>Jahresbruttolohn</t>
  </si>
  <si>
    <t>C</t>
  </si>
  <si>
    <t>D</t>
  </si>
  <si>
    <t>E</t>
  </si>
  <si>
    <t>F</t>
  </si>
  <si>
    <t>Summe Bruttolohn und tarifliche Aufwendungen</t>
  </si>
  <si>
    <t>G</t>
  </si>
  <si>
    <t>H</t>
  </si>
  <si>
    <t>I</t>
  </si>
  <si>
    <t>K</t>
  </si>
  <si>
    <t>Summe Gesetzliche und freiwillige Aufwendungen</t>
  </si>
  <si>
    <t>L</t>
  </si>
  <si>
    <t>m</t>
  </si>
  <si>
    <t>ml</t>
  </si>
  <si>
    <t>Summe Selbstkosten</t>
  </si>
  <si>
    <t>n</t>
  </si>
  <si>
    <t>P</t>
  </si>
  <si>
    <t>q</t>
  </si>
  <si>
    <t>Verrechnungslohn pro Minute</t>
  </si>
  <si>
    <r>
      <t>+</t>
    </r>
    <r>
      <rPr>
        <sz val="11"/>
        <rFont val="Arial"/>
        <family val="2"/>
      </rPr>
      <t>Urlaubsgeld</t>
    </r>
  </si>
  <si>
    <t xml:space="preserve">Summe Gesetzliche und freiwillige Sozialaufwendungen </t>
  </si>
  <si>
    <t>Bruttolohn pro Stunde</t>
  </si>
  <si>
    <t xml:space="preserve">Stundenverrechnungslohn (Jahresverrechnungslohn / produktive Stunden) </t>
  </si>
  <si>
    <t>Zuschlag für Gemeinkosten in %</t>
  </si>
  <si>
    <t>Rentenversicherung AG - Anteil in %</t>
  </si>
  <si>
    <t>Arbeitslosenversicherung AG - Anteil in %</t>
  </si>
  <si>
    <t>Krankenversicherung AG - Anteil in %</t>
  </si>
  <si>
    <t>Pflegeversicherung in %</t>
  </si>
  <si>
    <t>Berufsgenossenschaft in %</t>
  </si>
  <si>
    <t>+ Weihnachtsgeld/ Sonderzahlung</t>
  </si>
  <si>
    <t xml:space="preserve">+ Kranken -, Renten - und Arbeitslosenversicherung </t>
  </si>
  <si>
    <t xml:space="preserve">+ Haftpflichtversicherung, Berufsgenossenschaft </t>
  </si>
  <si>
    <t>+ Freiwillige Leistungen (Versicherungen etc.)</t>
  </si>
  <si>
    <t>+ Personalkosten pro Jahr</t>
  </si>
  <si>
    <t>+ Zuschlag für Gemeinkosten auf Jahresbruttolohnsumme</t>
  </si>
  <si>
    <t>+ Jahresverrechnungslohn</t>
  </si>
  <si>
    <t xml:space="preserve">                  Bruttolohn für produktive Stunden</t>
  </si>
  <si>
    <r>
      <t xml:space="preserve">Rentenversicherung AG-Anteil     </t>
    </r>
    <r>
      <rPr>
        <i/>
        <sz val="12"/>
        <rFont val="Arial"/>
        <family val="0"/>
      </rPr>
      <t xml:space="preserve"> </t>
    </r>
    <r>
      <rPr>
        <sz val="12"/>
        <rFont val="Arial"/>
        <family val="0"/>
      </rPr>
      <t xml:space="preserve">                                                                     </t>
    </r>
    <r>
      <rPr>
        <i/>
        <sz val="12"/>
        <rFont val="Arial"/>
        <family val="0"/>
      </rPr>
      <t xml:space="preserve"> </t>
    </r>
    <r>
      <rPr>
        <sz val="12"/>
        <rFont val="Arial"/>
        <family val="0"/>
      </rPr>
      <t xml:space="preserve">      </t>
    </r>
  </si>
  <si>
    <t xml:space="preserve">+ Arbeitslosenvers. AG-Anteil </t>
  </si>
  <si>
    <t xml:space="preserve">+ Krankenversicherung AG-Anteil </t>
  </si>
  <si>
    <t xml:space="preserve">+ Pflegeversicherung </t>
  </si>
  <si>
    <t xml:space="preserve">+ Berufsgenossenschaft  </t>
  </si>
  <si>
    <t>+ Sonderzahlungen/ Weihnachtsgeld</t>
  </si>
  <si>
    <t>Einzelkosten im Jahr:</t>
  </si>
  <si>
    <t>Fertigungsmaterial</t>
  </si>
  <si>
    <t>+ Direkt Verrechenbare Löhne</t>
  </si>
  <si>
    <t>= Einzelkosten im Jahr</t>
  </si>
  <si>
    <t>Aufstellung der Gemeinkosten im Jahr:</t>
  </si>
  <si>
    <t>Nicht direkt verrechenbare Löhne</t>
  </si>
  <si>
    <t>+ Kalkulatorischer Unternehmerlohn</t>
  </si>
  <si>
    <t>+ Sozialversicherung</t>
  </si>
  <si>
    <t>+ Zusätzliche Arbeitsversicherung</t>
  </si>
  <si>
    <t>+ Weihnachtsgeld</t>
  </si>
  <si>
    <t>+ Prämien</t>
  </si>
  <si>
    <t>+ Beiträge zur Berufsgenossenschaft</t>
  </si>
  <si>
    <t>+ Personal Nebenkosten</t>
  </si>
  <si>
    <t>+ Betriebliche Steuern</t>
  </si>
  <si>
    <t>+ Miete, Pacht</t>
  </si>
  <si>
    <t>+ Fremdreparaturen</t>
  </si>
  <si>
    <t>+ Porto, Telefon</t>
  </si>
  <si>
    <t>+ Aufwendungen für Büro</t>
  </si>
  <si>
    <t>+ Reisekosten</t>
  </si>
  <si>
    <t>+ Gebühren, Beiträge</t>
  </si>
  <si>
    <t>+ Kfz Aufwendungen</t>
  </si>
  <si>
    <t>+ Kalkulatorische Abschreibung</t>
  </si>
  <si>
    <t>+ Gas, Wasser, Strom</t>
  </si>
  <si>
    <t>+ Material Hilfsstoffe</t>
  </si>
  <si>
    <t>+ Mitarbeit eines Familienangehörigen</t>
  </si>
  <si>
    <t>= Gemeinkosten im Jahr</t>
  </si>
  <si>
    <t>Selbstkosten:</t>
  </si>
  <si>
    <t>= Selbstkosten</t>
  </si>
  <si>
    <t>Risiko- Wagnis Zuschlag:</t>
  </si>
  <si>
    <t>= Risiko- Wagnis Zuschlag</t>
  </si>
  <si>
    <t>Gesamtzuschlag der Gemeinkosten:</t>
  </si>
  <si>
    <t>= Gesamtzuschlag der Gemeinkosten</t>
  </si>
  <si>
    <t>Verteilung der Gemeinkosten:</t>
  </si>
  <si>
    <t>Material</t>
  </si>
  <si>
    <t>Lohn</t>
  </si>
  <si>
    <t>Materialkostenzuschlag</t>
  </si>
  <si>
    <t>Lohnkostenzuschlag</t>
  </si>
  <si>
    <t>Stundenlohn</t>
  </si>
  <si>
    <t>Lohngemeinkostenzuschlag</t>
  </si>
  <si>
    <t>Einzelpreis pro Minute</t>
  </si>
  <si>
    <t>+ Zuschlag für Wagnis und Gewinn auf Selbstkosten</t>
  </si>
  <si>
    <t>Ermittlung des Stundenverrechnungssatzes:</t>
  </si>
  <si>
    <t>Mitarbeiter 1</t>
  </si>
  <si>
    <t>Mitarbeiter 2</t>
  </si>
  <si>
    <t>Mitarbeiter 3</t>
  </si>
  <si>
    <t>Mitarbeiter 4</t>
  </si>
  <si>
    <t xml:space="preserve">Ermittlung von Richtzahlen:  </t>
  </si>
  <si>
    <r>
      <t>©</t>
    </r>
    <r>
      <rPr>
        <sz val="8"/>
        <rFont val="Arial"/>
        <family val="0"/>
      </rPr>
      <t xml:space="preserve"> Uwe Wohlleben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</si>
</sst>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  <numFmt numFmtId="166" formatCode="d\age"/>
    <numFmt numFmtId="167" formatCode="#,##0\ &quot;€&quot;"/>
    <numFmt numFmtId="168" formatCode="#,##0.00\ _€"/>
    <numFmt numFmtId="169" formatCode="sd\d/"/>
    <numFmt numFmtId="170" formatCode="[$-407]dddd\,\ d\.\ mmmm\ yyyy"/>
  </numFmts>
  <fonts count="30">
    <font>
      <sz val="10"/>
      <name val="Arial"/>
      <family val="0"/>
    </font>
    <font>
      <sz val="7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2"/>
      <name val="Arial"/>
      <family val="0"/>
    </font>
    <font>
      <sz val="10"/>
      <color indexed="10"/>
      <name val="Arial"/>
      <family val="0"/>
    </font>
    <font>
      <b/>
      <sz val="14"/>
      <color indexed="12"/>
      <name val="Arial"/>
      <family val="0"/>
    </font>
    <font>
      <b/>
      <sz val="16"/>
      <color indexed="12"/>
      <name val="Arial"/>
      <family val="2"/>
    </font>
    <font>
      <b/>
      <u val="single"/>
      <sz val="12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.5"/>
      <color indexed="12"/>
      <name val="Arial"/>
      <family val="0"/>
    </font>
    <font>
      <sz val="14"/>
      <color indexed="10"/>
      <name val="Arial"/>
      <family val="0"/>
    </font>
    <font>
      <b/>
      <sz val="8"/>
      <name val="Arial"/>
      <family val="2"/>
    </font>
    <font>
      <b/>
      <u val="single"/>
      <sz val="14"/>
      <color indexed="10"/>
      <name val="Arial"/>
      <family val="2"/>
    </font>
    <font>
      <sz val="8"/>
      <name val="Comic Sans MS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165" fontId="0" fillId="0" borderId="1" xfId="0" applyNumberFormat="1" applyFont="1" applyFill="1" applyBorder="1" applyAlignment="1" applyProtection="1">
      <alignment horizontal="right" vertical="top"/>
      <protection/>
    </xf>
    <xf numFmtId="165" fontId="0" fillId="2" borderId="1" xfId="0" applyNumberFormat="1" applyFont="1" applyFill="1" applyBorder="1" applyAlignment="1" applyProtection="1">
      <alignment horizontal="right" vertical="top"/>
      <protection/>
    </xf>
    <xf numFmtId="0" fontId="0" fillId="2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65" fontId="0" fillId="0" borderId="1" xfId="0" applyNumberFormat="1" applyFont="1" applyFill="1" applyBorder="1" applyAlignment="1" applyProtection="1">
      <alignment horizontal="right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indent="1"/>
      <protection/>
    </xf>
    <xf numFmtId="0" fontId="2" fillId="0" borderId="3" xfId="0" applyNumberFormat="1" applyFont="1" applyFill="1" applyBorder="1" applyAlignment="1" applyProtection="1">
      <alignment horizontal="left" vertical="top" indent="2"/>
      <protection/>
    </xf>
    <xf numFmtId="0" fontId="2" fillId="0" borderId="3" xfId="0" applyNumberFormat="1" applyFont="1" applyFill="1" applyBorder="1" applyAlignment="1" applyProtection="1">
      <alignment horizontal="left" vertical="top" indent="1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165" fontId="0" fillId="2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 vertical="top"/>
      <protection/>
    </xf>
    <xf numFmtId="8" fontId="2" fillId="2" borderId="4" xfId="0" applyNumberFormat="1" applyFont="1" applyFill="1" applyBorder="1" applyAlignment="1" applyProtection="1">
      <alignment horizontal="center" vertical="top"/>
      <protection/>
    </xf>
    <xf numFmtId="0" fontId="6" fillId="3" borderId="0" xfId="0" applyNumberFormat="1" applyFont="1" applyFill="1" applyBorder="1" applyAlignment="1" applyProtection="1">
      <alignment horizontal="center" vertical="top"/>
      <protection/>
    </xf>
    <xf numFmtId="0" fontId="7" fillId="3" borderId="0" xfId="0" applyNumberFormat="1" applyFont="1" applyFill="1" applyBorder="1" applyAlignment="1" applyProtection="1">
      <alignment horizontal="center" vertical="top"/>
      <protection/>
    </xf>
    <xf numFmtId="0" fontId="7" fillId="3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4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4" borderId="0" xfId="0" applyNumberFormat="1" applyFont="1" applyFill="1" applyBorder="1" applyAlignment="1" applyProtection="1">
      <alignment horizontal="left" vertical="top"/>
      <protection/>
    </xf>
    <xf numFmtId="0" fontId="7" fillId="0" borderId="4" xfId="0" applyNumberFormat="1" applyFont="1" applyFill="1" applyBorder="1" applyAlignment="1" applyProtection="1">
      <alignment horizontal="left" vertical="top" indent="4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indent="4"/>
      <protection/>
    </xf>
    <xf numFmtId="0" fontId="7" fillId="3" borderId="0" xfId="0" applyNumberFormat="1" applyFont="1" applyFill="1" applyBorder="1" applyAlignment="1" applyProtection="1">
      <alignment horizontal="left" vertical="top" indent="4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65" fontId="12" fillId="3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65" fontId="2" fillId="2" borderId="1" xfId="0" applyNumberFormat="1" applyFont="1" applyFill="1" applyBorder="1" applyAlignment="1" applyProtection="1">
      <alignment vertical="top"/>
      <protection/>
    </xf>
    <xf numFmtId="0" fontId="0" fillId="2" borderId="1" xfId="0" applyNumberFormat="1" applyFont="1" applyFill="1" applyBorder="1" applyAlignment="1" applyProtection="1">
      <alignment vertical="top"/>
      <protection/>
    </xf>
    <xf numFmtId="49" fontId="0" fillId="4" borderId="1" xfId="0" applyNumberFormat="1" applyFont="1" applyFill="1" applyBorder="1" applyAlignment="1" applyProtection="1">
      <alignment horizontal="left" vertical="top"/>
      <protection/>
    </xf>
    <xf numFmtId="49" fontId="0" fillId="4" borderId="1" xfId="0" applyNumberFormat="1" applyFont="1" applyFill="1" applyBorder="1" applyAlignment="1" applyProtection="1">
      <alignment horizontal="left" vertical="top"/>
      <protection/>
    </xf>
    <xf numFmtId="0" fontId="0" fillId="4" borderId="1" xfId="0" applyNumberFormat="1" applyFont="1" applyFill="1" applyBorder="1" applyAlignment="1" applyProtection="1">
      <alignment horizontal="left" vertical="top"/>
      <protection/>
    </xf>
    <xf numFmtId="0" fontId="2" fillId="4" borderId="1" xfId="0" applyNumberFormat="1" applyFont="1" applyFill="1" applyBorder="1" applyAlignment="1" applyProtection="1">
      <alignment vertical="top"/>
      <protection/>
    </xf>
    <xf numFmtId="49" fontId="2" fillId="4" borderId="1" xfId="0" applyNumberFormat="1" applyFont="1" applyFill="1" applyBorder="1" applyAlignment="1" applyProtection="1">
      <alignment horizontal="left" vertical="top" wrapText="1"/>
      <protection/>
    </xf>
    <xf numFmtId="49" fontId="0" fillId="4" borderId="5" xfId="0" applyNumberFormat="1" applyFont="1" applyFill="1" applyBorder="1" applyAlignment="1" applyProtection="1">
      <alignment horizontal="left" vertical="top" wrapText="1"/>
      <protection/>
    </xf>
    <xf numFmtId="49" fontId="0" fillId="4" borderId="6" xfId="0" applyNumberFormat="1" applyFont="1" applyFill="1" applyBorder="1" applyAlignment="1" applyProtection="1">
      <alignment horizontal="left" vertical="top" wrapText="1"/>
      <protection/>
    </xf>
    <xf numFmtId="0" fontId="2" fillId="4" borderId="1" xfId="0" applyNumberFormat="1" applyFont="1" applyFill="1" applyBorder="1" applyAlignment="1" applyProtection="1">
      <alignment horizontal="left" vertical="top" wrapText="1"/>
      <protection/>
    </xf>
    <xf numFmtId="0" fontId="2" fillId="4" borderId="7" xfId="0" applyNumberFormat="1" applyFont="1" applyFill="1" applyBorder="1" applyAlignment="1" applyProtection="1">
      <alignment horizontal="left" vertical="top" wrapText="1"/>
      <protection/>
    </xf>
    <xf numFmtId="0" fontId="2" fillId="4" borderId="6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2" fillId="4" borderId="1" xfId="0" applyNumberFormat="1" applyFont="1" applyFill="1" applyBorder="1" applyAlignment="1" applyProtection="1">
      <alignment vertical="top" wrapText="1"/>
      <protection/>
    </xf>
    <xf numFmtId="49" fontId="2" fillId="4" borderId="1" xfId="0" applyNumberFormat="1" applyFont="1" applyFill="1" applyBorder="1" applyAlignment="1" applyProtection="1">
      <alignment vertical="top"/>
      <protection/>
    </xf>
    <xf numFmtId="49" fontId="13" fillId="4" borderId="1" xfId="0" applyNumberFormat="1" applyFont="1" applyFill="1" applyBorder="1" applyAlignment="1" applyProtection="1">
      <alignment horizontal="left" vertical="top"/>
      <protection/>
    </xf>
    <xf numFmtId="49" fontId="13" fillId="4" borderId="1" xfId="0" applyNumberFormat="1" applyFont="1" applyFill="1" applyBorder="1" applyAlignment="1" applyProtection="1">
      <alignment horizontal="left" vertical="top" wrapText="1"/>
      <protection/>
    </xf>
    <xf numFmtId="49" fontId="3" fillId="4" borderId="1" xfId="0" applyNumberFormat="1" applyFont="1" applyFill="1" applyBorder="1" applyAlignment="1" applyProtection="1">
      <alignment horizontal="left" vertical="top" wrapText="1"/>
      <protection/>
    </xf>
    <xf numFmtId="49" fontId="18" fillId="4" borderId="1" xfId="0" applyNumberFormat="1" applyFont="1" applyFill="1" applyBorder="1" applyAlignment="1" applyProtection="1">
      <alignment horizontal="left" vertical="top"/>
      <protection/>
    </xf>
    <xf numFmtId="49" fontId="17" fillId="4" borderId="1" xfId="0" applyNumberFormat="1" applyFont="1" applyFill="1" applyBorder="1" applyAlignment="1" applyProtection="1">
      <alignment vertical="top" wrapText="1"/>
      <protection/>
    </xf>
    <xf numFmtId="49" fontId="19" fillId="4" borderId="1" xfId="0" applyNumberFormat="1" applyFont="1" applyFill="1" applyBorder="1" applyAlignment="1" applyProtection="1">
      <alignment horizontal="left" vertical="top" wrapText="1"/>
      <protection/>
    </xf>
    <xf numFmtId="0" fontId="13" fillId="4" borderId="1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165" fontId="0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8" xfId="0" applyNumberFormat="1" applyFont="1" applyFill="1" applyBorder="1" applyAlignment="1" applyProtection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left" vertical="top" indent="1"/>
      <protection/>
    </xf>
    <xf numFmtId="0" fontId="1" fillId="0" borderId="4" xfId="0" applyNumberFormat="1" applyFont="1" applyFill="1" applyBorder="1" applyAlignment="1" applyProtection="1">
      <alignment horizontal="left" vertical="top" indent="13"/>
      <protection/>
    </xf>
    <xf numFmtId="0" fontId="2" fillId="0" borderId="9" xfId="0" applyNumberFormat="1" applyFont="1" applyFill="1" applyBorder="1" applyAlignment="1" applyProtection="1">
      <alignment horizontal="left" vertical="top" indent="1"/>
      <protection/>
    </xf>
    <xf numFmtId="0" fontId="2" fillId="4" borderId="10" xfId="0" applyNumberFormat="1" applyFont="1" applyFill="1" applyBorder="1" applyAlignment="1" applyProtection="1">
      <alignment vertical="top"/>
      <protection/>
    </xf>
    <xf numFmtId="9" fontId="0" fillId="2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16" fillId="0" borderId="1" xfId="0" applyNumberFormat="1" applyFont="1" applyFill="1" applyBorder="1" applyAlignment="1" applyProtection="1">
      <alignment horizontal="left" vertical="center"/>
      <protection/>
    </xf>
    <xf numFmtId="49" fontId="20" fillId="0" borderId="1" xfId="0" applyNumberFormat="1" applyFont="1" applyFill="1" applyBorder="1" applyAlignment="1" applyProtection="1">
      <alignment horizontal="left" vertical="center"/>
      <protection/>
    </xf>
    <xf numFmtId="49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/>
      <protection/>
    </xf>
    <xf numFmtId="0" fontId="3" fillId="4" borderId="1" xfId="0" applyNumberFormat="1" applyFont="1" applyFill="1" applyBorder="1" applyAlignment="1" applyProtection="1">
      <alignment horizontal="center" vertical="center"/>
      <protection/>
    </xf>
    <xf numFmtId="0" fontId="21" fillId="4" borderId="1" xfId="0" applyNumberFormat="1" applyFont="1" applyFill="1" applyBorder="1" applyAlignment="1" applyProtection="1">
      <alignment horizontal="center" vertical="center"/>
      <protection/>
    </xf>
    <xf numFmtId="49" fontId="17" fillId="0" borderId="1" xfId="0" applyNumberFormat="1" applyFont="1" applyFill="1" applyBorder="1" applyAlignment="1" applyProtection="1">
      <alignment horizontal="left" vertical="center"/>
      <protection/>
    </xf>
    <xf numFmtId="0" fontId="2" fillId="4" borderId="1" xfId="0" applyNumberFormat="1" applyFont="1" applyFill="1" applyBorder="1" applyAlignment="1" applyProtection="1">
      <alignment vertical="top"/>
      <protection/>
    </xf>
    <xf numFmtId="49" fontId="16" fillId="4" borderId="1" xfId="0" applyNumberFormat="1" applyFont="1" applyFill="1" applyBorder="1" applyAlignment="1" applyProtection="1">
      <alignment horizontal="left" vertical="top" wrapText="1"/>
      <protection/>
    </xf>
    <xf numFmtId="0" fontId="16" fillId="4" borderId="1" xfId="0" applyNumberFormat="1" applyFont="1" applyFill="1" applyBorder="1" applyAlignment="1" applyProtection="1">
      <alignment vertical="top"/>
      <protection/>
    </xf>
    <xf numFmtId="10" fontId="0" fillId="2" borderId="1" xfId="0" applyNumberFormat="1" applyFont="1" applyFill="1" applyBorder="1" applyAlignment="1" applyProtection="1">
      <alignment horizontal="right" vertical="top"/>
      <protection/>
    </xf>
    <xf numFmtId="10" fontId="0" fillId="2" borderId="1" xfId="0" applyNumberFormat="1" applyFont="1" applyFill="1" applyBorder="1" applyAlignment="1" applyProtection="1">
      <alignment vertical="top"/>
      <protection/>
    </xf>
    <xf numFmtId="49" fontId="0" fillId="4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165" fontId="3" fillId="0" borderId="1" xfId="0" applyNumberFormat="1" applyFont="1" applyFill="1" applyBorder="1" applyAlignment="1" applyProtection="1">
      <alignment horizontal="right" vertical="top"/>
      <protection/>
    </xf>
    <xf numFmtId="10" fontId="3" fillId="0" borderId="1" xfId="0" applyNumberFormat="1" applyFont="1" applyFill="1" applyBorder="1" applyAlignment="1" applyProtection="1">
      <alignment horizontal="right" vertical="top"/>
      <protection/>
    </xf>
    <xf numFmtId="10" fontId="13" fillId="0" borderId="1" xfId="0" applyNumberFormat="1" applyFont="1" applyFill="1" applyBorder="1" applyAlignment="1" applyProtection="1">
      <alignment horizontal="center" vertical="top"/>
      <protection/>
    </xf>
    <xf numFmtId="0" fontId="14" fillId="3" borderId="11" xfId="0" applyNumberFormat="1" applyFont="1" applyFill="1" applyBorder="1" applyAlignment="1" applyProtection="1">
      <alignment horizontal="center" vertical="top"/>
      <protection/>
    </xf>
    <xf numFmtId="167" fontId="14" fillId="3" borderId="12" xfId="0" applyNumberFormat="1" applyFont="1" applyFill="1" applyBorder="1" applyAlignment="1" applyProtection="1">
      <alignment horizontal="center" vertical="top"/>
      <protection/>
    </xf>
    <xf numFmtId="49" fontId="17" fillId="0" borderId="1" xfId="0" applyNumberFormat="1" applyFont="1" applyFill="1" applyBorder="1" applyAlignment="1" applyProtection="1">
      <alignment horizontal="left" vertical="center" wrapText="1"/>
      <protection/>
    </xf>
    <xf numFmtId="10" fontId="0" fillId="0" borderId="0" xfId="0" applyNumberFormat="1" applyFont="1" applyFill="1" applyBorder="1" applyAlignment="1" applyProtection="1">
      <alignment horizontal="right" vertical="top"/>
      <protection/>
    </xf>
    <xf numFmtId="10" fontId="0" fillId="0" borderId="0" xfId="0" applyNumberFormat="1" applyFont="1" applyFill="1" applyBorder="1" applyAlignment="1" applyProtection="1">
      <alignment vertical="top"/>
      <protection/>
    </xf>
    <xf numFmtId="0" fontId="16" fillId="0" borderId="2" xfId="0" applyNumberFormat="1" applyFont="1" applyFill="1" applyBorder="1" applyAlignment="1" applyProtection="1">
      <alignment horizontal="left" vertical="top" indent="1"/>
      <protection/>
    </xf>
    <xf numFmtId="0" fontId="2" fillId="0" borderId="2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horizontal="left" vertical="top" indent="2"/>
      <protection/>
    </xf>
    <xf numFmtId="167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8" fontId="2" fillId="0" borderId="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16" fillId="0" borderId="13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4" borderId="7" xfId="0" applyNumberFormat="1" applyFont="1" applyFill="1" applyBorder="1" applyAlignment="1" applyProtection="1">
      <alignment horizontal="left"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10" fontId="13" fillId="0" borderId="4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 indent="1"/>
      <protection/>
    </xf>
    <xf numFmtId="0" fontId="2" fillId="0" borderId="7" xfId="0" applyNumberFormat="1" applyFont="1" applyFill="1" applyBorder="1" applyAlignment="1" applyProtection="1">
      <alignment horizontal="left" vertical="top" indent="15"/>
      <protection/>
    </xf>
    <xf numFmtId="0" fontId="3" fillId="4" borderId="6" xfId="0" applyNumberFormat="1" applyFont="1" applyFill="1" applyBorder="1" applyAlignment="1" applyProtection="1">
      <alignment horizontal="left" vertical="top" wrapText="1"/>
      <protection/>
    </xf>
    <xf numFmtId="3" fontId="2" fillId="2" borderId="1" xfId="0" applyNumberFormat="1" applyFont="1" applyFill="1" applyBorder="1" applyAlignment="1" applyProtection="1">
      <alignment horizontal="center" vertical="top"/>
      <protection/>
    </xf>
    <xf numFmtId="165" fontId="22" fillId="0" borderId="1" xfId="0" applyNumberFormat="1" applyFont="1" applyFill="1" applyBorder="1" applyAlignment="1" applyProtection="1">
      <alignment horizontal="right" vertical="center"/>
      <protection/>
    </xf>
    <xf numFmtId="165" fontId="19" fillId="4" borderId="1" xfId="0" applyNumberFormat="1" applyFont="1" applyFill="1" applyBorder="1" applyAlignment="1" applyProtection="1">
      <alignment horizontal="right" vertical="center"/>
      <protection/>
    </xf>
    <xf numFmtId="165" fontId="22" fillId="0" borderId="10" xfId="0" applyNumberFormat="1" applyFont="1" applyFill="1" applyBorder="1" applyAlignment="1" applyProtection="1">
      <alignment vertical="top"/>
      <protection/>
    </xf>
    <xf numFmtId="165" fontId="22" fillId="0" borderId="15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2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3" fillId="4" borderId="0" xfId="0" applyFont="1" applyFill="1" applyAlignment="1">
      <alignment/>
    </xf>
    <xf numFmtId="10" fontId="0" fillId="2" borderId="16" xfId="0" applyNumberFormat="1" applyFill="1" applyBorder="1" applyAlignment="1">
      <alignment/>
    </xf>
    <xf numFmtId="10" fontId="0" fillId="2" borderId="17" xfId="0" applyNumberForma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10" fontId="0" fillId="4" borderId="17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/>
    </xf>
    <xf numFmtId="0" fontId="26" fillId="4" borderId="0" xfId="0" applyNumberFormat="1" applyFont="1" applyFill="1" applyBorder="1" applyAlignment="1" applyProtection="1">
      <alignment horizontal="center" vertical="center"/>
      <protection/>
    </xf>
    <xf numFmtId="14" fontId="24" fillId="0" borderId="0" xfId="0" applyNumberFormat="1" applyFont="1" applyFill="1" applyBorder="1" applyAlignment="1" applyProtection="1">
      <alignment horizontal="center" vertical="center"/>
      <protection/>
    </xf>
    <xf numFmtId="0" fontId="27" fillId="4" borderId="1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right" vertical="center"/>
      <protection/>
    </xf>
    <xf numFmtId="0" fontId="25" fillId="4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" fillId="4" borderId="18" xfId="0" applyNumberFormat="1" applyFont="1" applyFill="1" applyBorder="1" applyAlignment="1" applyProtection="1">
      <alignment horizontal="left" vertical="center" wrapText="1"/>
      <protection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0" fontId="0" fillId="0" borderId="1" xfId="0" applyNumberFormat="1" applyFont="1" applyFill="1" applyBorder="1" applyAlignment="1" applyProtection="1">
      <alignment horizontal="right" vertical="center"/>
      <protection/>
    </xf>
    <xf numFmtId="165" fontId="19" fillId="4" borderId="10" xfId="0" applyNumberFormat="1" applyFont="1" applyFill="1" applyBorder="1" applyAlignment="1" applyProtection="1">
      <alignment horizontal="center" vertical="center"/>
      <protection/>
    </xf>
    <xf numFmtId="165" fontId="19" fillId="4" borderId="15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49" fontId="3" fillId="4" borderId="20" xfId="0" applyNumberFormat="1" applyFont="1" applyFill="1" applyBorder="1" applyAlignment="1">
      <alignment horizontal="left"/>
    </xf>
    <xf numFmtId="49" fontId="3" fillId="4" borderId="22" xfId="0" applyNumberFormat="1" applyFont="1" applyFill="1" applyBorder="1" applyAlignment="1">
      <alignment horizontal="left"/>
    </xf>
    <xf numFmtId="49" fontId="3" fillId="4" borderId="21" xfId="0" applyNumberFormat="1" applyFont="1" applyFill="1" applyBorder="1" applyAlignment="1">
      <alignment horizontal="left"/>
    </xf>
    <xf numFmtId="165" fontId="0" fillId="4" borderId="20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49" fontId="0" fillId="5" borderId="20" xfId="0" applyNumberFormat="1" applyFill="1" applyBorder="1" applyAlignment="1">
      <alignment horizontal="left"/>
    </xf>
    <xf numFmtId="49" fontId="0" fillId="5" borderId="22" xfId="0" applyNumberFormat="1" applyFill="1" applyBorder="1" applyAlignment="1">
      <alignment horizontal="left"/>
    </xf>
    <xf numFmtId="49" fontId="0" fillId="5" borderId="21" xfId="0" applyNumberFormat="1" applyFill="1" applyBorder="1" applyAlignment="1">
      <alignment horizontal="left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0.7109375" style="0" customWidth="1"/>
    <col min="2" max="5" width="15.7109375" style="0" customWidth="1"/>
    <col min="6" max="6" width="4.421875" style="0" customWidth="1"/>
    <col min="7" max="7" width="6.57421875" style="0" customWidth="1"/>
    <col min="8" max="8" width="11.7109375" style="0" customWidth="1"/>
    <col min="9" max="9" width="6.7109375" style="0" customWidth="1"/>
    <col min="10" max="10" width="77.8515625" style="0" customWidth="1"/>
    <col min="11" max="14" width="11.7109375" style="0" customWidth="1"/>
    <col min="15" max="15" width="11.421875" style="0" hidden="1" customWidth="1"/>
  </cols>
  <sheetData>
    <row r="1" spans="1:40" s="129" customFormat="1" ht="19.5" customHeight="1">
      <c r="A1" s="135" t="s">
        <v>147</v>
      </c>
      <c r="B1" s="134"/>
      <c r="C1" s="134"/>
      <c r="D1" s="134"/>
      <c r="E1" s="128">
        <f ca="1">TODAY()</f>
        <v>39659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5" ht="15" customHeight="1">
      <c r="A2" s="41"/>
      <c r="B2" s="127" t="s">
        <v>148</v>
      </c>
      <c r="C2" s="127" t="s">
        <v>149</v>
      </c>
      <c r="D2" s="127" t="s">
        <v>150</v>
      </c>
      <c r="E2" s="127" t="s">
        <v>151</v>
      </c>
    </row>
    <row r="3" spans="1:5" ht="15" customHeight="1">
      <c r="A3" s="67" t="s">
        <v>30</v>
      </c>
      <c r="B3" s="36"/>
      <c r="C3" s="36"/>
      <c r="D3" s="36"/>
      <c r="E3" s="36"/>
    </row>
    <row r="4" spans="1:5" ht="15" customHeight="1">
      <c r="A4" s="67" t="s">
        <v>31</v>
      </c>
      <c r="B4" s="36"/>
      <c r="C4" s="36"/>
      <c r="D4" s="36"/>
      <c r="E4" s="36"/>
    </row>
    <row r="5" spans="1:5" ht="15" customHeight="1">
      <c r="A5" s="67" t="s">
        <v>32</v>
      </c>
      <c r="B5" s="37"/>
      <c r="C5" s="37"/>
      <c r="D5" s="37"/>
      <c r="E5" s="37"/>
    </row>
    <row r="6" spans="1:14" ht="15" customHeight="1">
      <c r="A6" s="67" t="s">
        <v>29</v>
      </c>
      <c r="B6" s="37"/>
      <c r="C6" s="37"/>
      <c r="D6" s="37"/>
      <c r="E6" s="37"/>
      <c r="J6" s="25" t="s">
        <v>81</v>
      </c>
      <c r="N6" s="130">
        <f ca="1">TODAY()</f>
        <v>39659</v>
      </c>
    </row>
    <row r="7" spans="1:5" ht="15" customHeight="1">
      <c r="A7" s="77" t="s">
        <v>60</v>
      </c>
      <c r="B7" s="68"/>
      <c r="C7" s="68"/>
      <c r="D7" s="68"/>
      <c r="E7" s="68"/>
    </row>
    <row r="8" spans="1:10" ht="15" customHeight="1">
      <c r="A8" s="77" t="s">
        <v>86</v>
      </c>
      <c r="B8" s="68"/>
      <c r="C8" s="68"/>
      <c r="D8" s="68"/>
      <c r="E8" s="68"/>
      <c r="J8" s="162" t="s">
        <v>153</v>
      </c>
    </row>
    <row r="9" spans="1:5" ht="15" customHeight="1">
      <c r="A9" s="23" t="s">
        <v>0</v>
      </c>
      <c r="B9" s="16"/>
      <c r="C9" s="1"/>
      <c r="D9" s="16"/>
      <c r="E9" s="1"/>
    </row>
    <row r="10" spans="2:14" ht="15" customHeight="1">
      <c r="B10" s="1"/>
      <c r="C10" s="1"/>
      <c r="D10" s="1"/>
      <c r="I10" s="73"/>
      <c r="J10" s="82"/>
      <c r="K10" s="131" t="str">
        <f>B2</f>
        <v>Mitarbeiter 1</v>
      </c>
      <c r="L10" s="131" t="str">
        <f>C2</f>
        <v>Mitarbeiter 2</v>
      </c>
      <c r="M10" s="131" t="str">
        <f>D2</f>
        <v>Mitarbeiter 3</v>
      </c>
      <c r="N10" s="131" t="str">
        <f>E2</f>
        <v>Mitarbeiter 4</v>
      </c>
    </row>
    <row r="11" spans="1:14" ht="19.5" customHeight="1">
      <c r="A11" s="20" t="s">
        <v>1</v>
      </c>
      <c r="B11" s="1"/>
      <c r="C11" s="1"/>
      <c r="D11" s="1"/>
      <c r="E11" s="161" t="s">
        <v>153</v>
      </c>
      <c r="I11" s="74" t="s">
        <v>61</v>
      </c>
      <c r="J11" s="70" t="s">
        <v>84</v>
      </c>
      <c r="K11" s="112">
        <f>B4</f>
        <v>0</v>
      </c>
      <c r="L11" s="112">
        <f>C4</f>
        <v>0</v>
      </c>
      <c r="M11" s="112">
        <f>D4</f>
        <v>0</v>
      </c>
      <c r="N11" s="112">
        <f>E4</f>
        <v>0</v>
      </c>
    </row>
    <row r="12" spans="2:14" ht="15" customHeight="1">
      <c r="B12" s="1"/>
      <c r="C12" s="1"/>
      <c r="D12" s="1"/>
      <c r="E12" s="1"/>
      <c r="I12" s="74" t="s">
        <v>62</v>
      </c>
      <c r="J12" s="70" t="s">
        <v>63</v>
      </c>
      <c r="K12" s="112">
        <f>B40</f>
        <v>0</v>
      </c>
      <c r="L12" s="112">
        <f>C40</f>
        <v>0</v>
      </c>
      <c r="M12" s="112">
        <f>D40</f>
        <v>0</v>
      </c>
      <c r="N12" s="112">
        <f>E40</f>
        <v>0</v>
      </c>
    </row>
    <row r="13" spans="1:14" ht="15" customHeight="1">
      <c r="A13" s="38"/>
      <c r="B13" s="2" t="str">
        <f>B2</f>
        <v>Mitarbeiter 1</v>
      </c>
      <c r="C13" s="2" t="str">
        <f>C2</f>
        <v>Mitarbeiter 2</v>
      </c>
      <c r="D13" s="2" t="str">
        <f>D2</f>
        <v>Mitarbeiter 3</v>
      </c>
      <c r="E13" s="2" t="str">
        <f>E2</f>
        <v>Mitarbeiter 4</v>
      </c>
      <c r="I13" s="74" t="s">
        <v>64</v>
      </c>
      <c r="J13" s="71" t="s">
        <v>82</v>
      </c>
      <c r="K13" s="112">
        <f aca="true" t="shared" si="0" ref="K13:N14">B37</f>
        <v>0</v>
      </c>
      <c r="L13" s="112">
        <f t="shared" si="0"/>
        <v>0</v>
      </c>
      <c r="M13" s="112">
        <f t="shared" si="0"/>
        <v>0</v>
      </c>
      <c r="N13" s="112">
        <f t="shared" si="0"/>
        <v>0</v>
      </c>
    </row>
    <row r="14" spans="1:14" ht="15" customHeight="1">
      <c r="A14" s="42" t="s">
        <v>54</v>
      </c>
      <c r="B14" s="5"/>
      <c r="C14" s="5"/>
      <c r="D14" s="5"/>
      <c r="E14" s="5"/>
      <c r="I14" s="74" t="s">
        <v>65</v>
      </c>
      <c r="J14" s="70" t="s">
        <v>105</v>
      </c>
      <c r="K14" s="112">
        <f t="shared" si="0"/>
        <v>0</v>
      </c>
      <c r="L14" s="112">
        <f t="shared" si="0"/>
        <v>0</v>
      </c>
      <c r="M14" s="112">
        <f t="shared" si="0"/>
        <v>0</v>
      </c>
      <c r="N14" s="112">
        <f t="shared" si="0"/>
        <v>0</v>
      </c>
    </row>
    <row r="15" spans="1:14" ht="15" customHeight="1">
      <c r="A15" s="42" t="s">
        <v>36</v>
      </c>
      <c r="B15" s="5"/>
      <c r="C15" s="5"/>
      <c r="D15" s="5"/>
      <c r="E15" s="5"/>
      <c r="I15" s="74" t="s">
        <v>66</v>
      </c>
      <c r="J15" s="70" t="s">
        <v>35</v>
      </c>
      <c r="K15" s="112">
        <f>B3</f>
        <v>0</v>
      </c>
      <c r="L15" s="112">
        <f>C3</f>
        <v>0</v>
      </c>
      <c r="M15" s="112">
        <f>D3</f>
        <v>0</v>
      </c>
      <c r="N15" s="112">
        <f>E3</f>
        <v>0</v>
      </c>
    </row>
    <row r="16" spans="1:14" ht="15" customHeight="1">
      <c r="A16" s="42" t="s">
        <v>37</v>
      </c>
      <c r="B16" s="5"/>
      <c r="C16" s="5"/>
      <c r="D16" s="5"/>
      <c r="E16" s="5"/>
      <c r="I16" s="74" t="s">
        <v>67</v>
      </c>
      <c r="J16" s="76" t="s">
        <v>68</v>
      </c>
      <c r="K16" s="113">
        <f>K12+K13+K14+K15</f>
        <v>0</v>
      </c>
      <c r="L16" s="113">
        <f>L12+L13+L14+L15</f>
        <v>0</v>
      </c>
      <c r="M16" s="113">
        <f>M12+M13+M14+M15</f>
        <v>0</v>
      </c>
      <c r="N16" s="113">
        <f>N12+N13+N14+N15</f>
        <v>0</v>
      </c>
    </row>
    <row r="17" spans="1:14" ht="15" customHeight="1">
      <c r="A17" s="42" t="s">
        <v>38</v>
      </c>
      <c r="B17" s="5"/>
      <c r="C17" s="5"/>
      <c r="D17" s="5"/>
      <c r="E17" s="5"/>
      <c r="I17" s="74" t="s">
        <v>69</v>
      </c>
      <c r="J17" s="72" t="s">
        <v>93</v>
      </c>
      <c r="K17" s="112">
        <f>B48+B49+B50+B51</f>
        <v>0</v>
      </c>
      <c r="L17" s="112">
        <f>C48+C49+C50+C51</f>
        <v>0</v>
      </c>
      <c r="M17" s="112">
        <f>D48+D49+D50+D51</f>
        <v>0</v>
      </c>
      <c r="N17" s="112">
        <f>E48+E49+E50+E51</f>
        <v>0</v>
      </c>
    </row>
    <row r="18" spans="1:14" ht="15" customHeight="1">
      <c r="A18" s="51" t="s">
        <v>2</v>
      </c>
      <c r="B18" s="83">
        <f>B14-B15-B16-B17</f>
        <v>0</v>
      </c>
      <c r="C18" s="83">
        <f>C14-C15-C16-C17</f>
        <v>0</v>
      </c>
      <c r="D18" s="83">
        <f>D14-D15-D16-D17</f>
        <v>0</v>
      </c>
      <c r="E18" s="83">
        <f>E14-E15-E16-E17</f>
        <v>0</v>
      </c>
      <c r="I18" s="74" t="s">
        <v>70</v>
      </c>
      <c r="J18" s="72" t="s">
        <v>94</v>
      </c>
      <c r="K18" s="112">
        <f>B52</f>
        <v>0</v>
      </c>
      <c r="L18" s="112">
        <f>C52</f>
        <v>0</v>
      </c>
      <c r="M18" s="112">
        <f>D52</f>
        <v>0</v>
      </c>
      <c r="N18" s="112">
        <f>E52</f>
        <v>0</v>
      </c>
    </row>
    <row r="19" spans="2:14" ht="15" customHeight="1">
      <c r="B19" s="1"/>
      <c r="C19" s="1"/>
      <c r="D19" s="1"/>
      <c r="E19" s="1"/>
      <c r="I19" s="74" t="s">
        <v>71</v>
      </c>
      <c r="J19" s="72" t="s">
        <v>95</v>
      </c>
      <c r="K19" s="112"/>
      <c r="L19" s="112"/>
      <c r="M19" s="112"/>
      <c r="N19" s="112"/>
    </row>
    <row r="20" spans="1:14" ht="15" customHeight="1">
      <c r="A20" s="23" t="s">
        <v>3</v>
      </c>
      <c r="B20" s="17"/>
      <c r="C20" s="1"/>
      <c r="D20" s="17"/>
      <c r="E20" s="1"/>
      <c r="I20" s="74" t="s">
        <v>72</v>
      </c>
      <c r="J20" s="76" t="s">
        <v>83</v>
      </c>
      <c r="K20" s="113">
        <f>K17+K18+K19</f>
        <v>0</v>
      </c>
      <c r="L20" s="113">
        <f>L17+L18+L19</f>
        <v>0</v>
      </c>
      <c r="M20" s="113">
        <f>M17+M18+M19</f>
        <v>0</v>
      </c>
      <c r="N20" s="113">
        <f>N17+N18+N19</f>
        <v>0</v>
      </c>
    </row>
    <row r="21" spans="2:14" ht="15" customHeight="1">
      <c r="B21" s="1"/>
      <c r="C21" s="1"/>
      <c r="D21" s="1"/>
      <c r="E21" s="1"/>
      <c r="I21" s="74" t="s">
        <v>67</v>
      </c>
      <c r="J21" s="76" t="s">
        <v>68</v>
      </c>
      <c r="K21" s="113">
        <f>K16</f>
        <v>0</v>
      </c>
      <c r="L21" s="113">
        <f>L16</f>
        <v>0</v>
      </c>
      <c r="M21" s="113">
        <f>M16</f>
        <v>0</v>
      </c>
      <c r="N21" s="113">
        <f>N16</f>
        <v>0</v>
      </c>
    </row>
    <row r="22" spans="1:14" ht="19.5" customHeight="1">
      <c r="A22" s="22" t="s">
        <v>4</v>
      </c>
      <c r="B22" s="1"/>
      <c r="C22" s="1"/>
      <c r="D22" s="1"/>
      <c r="E22" s="1"/>
      <c r="I22" s="74" t="s">
        <v>72</v>
      </c>
      <c r="J22" s="76" t="s">
        <v>73</v>
      </c>
      <c r="K22" s="113">
        <f>K20</f>
        <v>0</v>
      </c>
      <c r="L22" s="113">
        <f>L20</f>
        <v>0</v>
      </c>
      <c r="M22" s="113">
        <f>M20</f>
        <v>0</v>
      </c>
      <c r="N22" s="113">
        <f>N20</f>
        <v>0</v>
      </c>
    </row>
    <row r="23" spans="2:14" ht="15" customHeight="1">
      <c r="B23" s="1"/>
      <c r="C23" s="1"/>
      <c r="D23" s="1"/>
      <c r="E23" s="1"/>
      <c r="I23" s="74" t="s">
        <v>74</v>
      </c>
      <c r="J23" s="70" t="s">
        <v>96</v>
      </c>
      <c r="K23" s="112">
        <f>K16+K20</f>
        <v>0</v>
      </c>
      <c r="L23" s="112">
        <f>L16+L20</f>
        <v>0</v>
      </c>
      <c r="M23" s="112">
        <f>M16+M20</f>
        <v>0</v>
      </c>
      <c r="N23" s="112">
        <f>N16+N20</f>
        <v>0</v>
      </c>
    </row>
    <row r="24" spans="1:14" ht="15" customHeight="1">
      <c r="A24" s="38"/>
      <c r="B24" s="2" t="str">
        <f>B2</f>
        <v>Mitarbeiter 1</v>
      </c>
      <c r="C24" s="2" t="str">
        <f>C2</f>
        <v>Mitarbeiter 2</v>
      </c>
      <c r="D24" s="2" t="str">
        <f>D2</f>
        <v>Mitarbeiter 3</v>
      </c>
      <c r="E24" s="2" t="str">
        <f>E2</f>
        <v>Mitarbeiter 4</v>
      </c>
      <c r="I24" s="74" t="s">
        <v>75</v>
      </c>
      <c r="J24" s="70" t="s">
        <v>97</v>
      </c>
      <c r="K24" s="112">
        <f>K12*B8</f>
        <v>0</v>
      </c>
      <c r="L24" s="112">
        <f>L12*C8</f>
        <v>0</v>
      </c>
      <c r="M24" s="112">
        <f>M12*D8</f>
        <v>0</v>
      </c>
      <c r="N24" s="112">
        <f>N12*E8</f>
        <v>0</v>
      </c>
    </row>
    <row r="25" spans="1:14" ht="15" customHeight="1">
      <c r="A25" s="42" t="s">
        <v>57</v>
      </c>
      <c r="B25" s="6">
        <f>B18*B5</f>
        <v>0</v>
      </c>
      <c r="C25" s="6">
        <f>C5*C18</f>
        <v>0</v>
      </c>
      <c r="D25" s="6">
        <f>D18*D5</f>
        <v>0</v>
      </c>
      <c r="E25" s="6">
        <f>E5*E18</f>
        <v>0</v>
      </c>
      <c r="I25" s="74" t="s">
        <v>76</v>
      </c>
      <c r="J25" s="76" t="s">
        <v>77</v>
      </c>
      <c r="K25" s="113">
        <f>K24+K23</f>
        <v>0</v>
      </c>
      <c r="L25" s="113">
        <f>L24+L23</f>
        <v>0</v>
      </c>
      <c r="M25" s="113">
        <f>M24+M23</f>
        <v>0</v>
      </c>
      <c r="N25" s="113">
        <f>N24+N23</f>
        <v>0</v>
      </c>
    </row>
    <row r="26" spans="1:14" ht="15" customHeight="1">
      <c r="A26" s="42" t="s">
        <v>58</v>
      </c>
      <c r="B26" s="6">
        <f>B18*B6</f>
        <v>0</v>
      </c>
      <c r="C26" s="6">
        <f>C18*C6</f>
        <v>0</v>
      </c>
      <c r="D26" s="6">
        <f>D18*D6</f>
        <v>0</v>
      </c>
      <c r="E26" s="6">
        <f>E18*E6</f>
        <v>0</v>
      </c>
      <c r="I26" s="74" t="s">
        <v>78</v>
      </c>
      <c r="J26" s="70" t="s">
        <v>146</v>
      </c>
      <c r="K26" s="112">
        <f>K25*B7</f>
        <v>0</v>
      </c>
      <c r="L26" s="112">
        <f>L25*C7</f>
        <v>0</v>
      </c>
      <c r="M26" s="112">
        <f>M25*D7</f>
        <v>0</v>
      </c>
      <c r="N26" s="112">
        <f>N25*E7</f>
        <v>0</v>
      </c>
    </row>
    <row r="27" spans="1:14" ht="15" customHeight="1">
      <c r="A27" s="52" t="s">
        <v>27</v>
      </c>
      <c r="B27" s="83">
        <f>B18*(B5-B6)</f>
        <v>0</v>
      </c>
      <c r="C27" s="83">
        <f>C18*(C5-C6)</f>
        <v>0</v>
      </c>
      <c r="D27" s="83">
        <f>D18*(D5-D6)</f>
        <v>0</v>
      </c>
      <c r="E27" s="83">
        <f>E18*(E5-E6)</f>
        <v>0</v>
      </c>
      <c r="I27" s="75">
        <v>0</v>
      </c>
      <c r="J27" s="70" t="s">
        <v>98</v>
      </c>
      <c r="K27" s="112">
        <f>K25+K26</f>
        <v>0</v>
      </c>
      <c r="L27" s="112">
        <f>L25+L26</f>
        <v>0</v>
      </c>
      <c r="M27" s="112">
        <f>M25+M26</f>
        <v>0</v>
      </c>
      <c r="N27" s="112">
        <f>N25+N26</f>
        <v>0</v>
      </c>
    </row>
    <row r="28" spans="1:14" ht="15" customHeight="1">
      <c r="A28" s="59"/>
      <c r="B28" s="35"/>
      <c r="C28" s="35"/>
      <c r="D28" s="35"/>
      <c r="E28" s="35"/>
      <c r="I28" s="74" t="s">
        <v>79</v>
      </c>
      <c r="J28" s="89" t="s">
        <v>85</v>
      </c>
      <c r="K28" s="113" t="str">
        <f>IF(B27=0,"0",(K27/B27))</f>
        <v>0</v>
      </c>
      <c r="L28" s="113" t="str">
        <f>IF(C27=0,"0",(L27/C27))</f>
        <v>0</v>
      </c>
      <c r="M28" s="113" t="str">
        <f>IF(D27=0,"0",(M27/D27))</f>
        <v>0</v>
      </c>
      <c r="N28" s="113" t="str">
        <f>IF(E27=0,"0",(N27/E27))</f>
        <v>0</v>
      </c>
    </row>
    <row r="29" spans="1:14" ht="15" customHeight="1">
      <c r="A29" s="59"/>
      <c r="B29" s="35"/>
      <c r="C29" s="35"/>
      <c r="D29" s="35"/>
      <c r="E29" s="35"/>
      <c r="I29" s="74" t="s">
        <v>80</v>
      </c>
      <c r="J29" s="76" t="s">
        <v>81</v>
      </c>
      <c r="K29" s="114"/>
      <c r="L29" s="115"/>
      <c r="M29" s="140" t="str">
        <f>IF(D117=0,"0",((K28+L28+M28+N28)/D117/60))</f>
        <v>0</v>
      </c>
      <c r="N29" s="141"/>
    </row>
    <row r="30" spans="1:5" ht="15" customHeight="1">
      <c r="A30" s="59"/>
      <c r="B30" s="35"/>
      <c r="C30" s="35"/>
      <c r="D30" s="35"/>
      <c r="E30" s="35"/>
    </row>
    <row r="31" spans="1:5" ht="15" customHeight="1">
      <c r="A31" s="23" t="s">
        <v>5</v>
      </c>
      <c r="B31" s="1"/>
      <c r="D31" s="1"/>
      <c r="E31" s="128">
        <f ca="1">TODAY()</f>
        <v>39659</v>
      </c>
    </row>
    <row r="32" spans="2:5" ht="15" customHeight="1">
      <c r="B32" s="1"/>
      <c r="C32" s="1"/>
      <c r="D32" s="1"/>
      <c r="E32" s="1"/>
    </row>
    <row r="33" spans="1:5" ht="19.5" customHeight="1">
      <c r="A33" s="21" t="s">
        <v>6</v>
      </c>
      <c r="B33" s="1"/>
      <c r="C33" s="1"/>
      <c r="D33" s="1"/>
      <c r="E33" s="1"/>
    </row>
    <row r="34" spans="2:5" ht="15" customHeight="1">
      <c r="B34" s="1"/>
      <c r="C34" s="1"/>
      <c r="D34" s="1"/>
      <c r="E34" s="1"/>
    </row>
    <row r="35" spans="1:5" ht="15" customHeight="1">
      <c r="A35" s="38"/>
      <c r="B35" s="2" t="str">
        <f>B2</f>
        <v>Mitarbeiter 1</v>
      </c>
      <c r="C35" s="2" t="str">
        <f>C2</f>
        <v>Mitarbeiter 2</v>
      </c>
      <c r="D35" s="2" t="str">
        <f>D2</f>
        <v>Mitarbeiter 3</v>
      </c>
      <c r="E35" s="2" t="str">
        <f>E2</f>
        <v>Mitarbeiter 4</v>
      </c>
    </row>
    <row r="36" spans="1:5" ht="15" customHeight="1">
      <c r="A36" s="42" t="s">
        <v>7</v>
      </c>
      <c r="B36" s="3">
        <f>B14*8*B4</f>
        <v>0</v>
      </c>
      <c r="C36" s="3">
        <f>C14*8*C4</f>
        <v>0</v>
      </c>
      <c r="D36" s="3">
        <f>D14*8*D4</f>
        <v>0</v>
      </c>
      <c r="E36" s="3">
        <f>E14*8*E4</f>
        <v>0</v>
      </c>
    </row>
    <row r="37" spans="1:5" ht="15" customHeight="1">
      <c r="A37" s="49" t="s">
        <v>28</v>
      </c>
      <c r="B37" s="4"/>
      <c r="C37" s="4"/>
      <c r="D37" s="4"/>
      <c r="E37" s="4"/>
    </row>
    <row r="38" spans="1:5" ht="15" customHeight="1">
      <c r="A38" s="50" t="s">
        <v>92</v>
      </c>
      <c r="B38" s="4"/>
      <c r="C38" s="4"/>
      <c r="D38" s="4"/>
      <c r="E38" s="4"/>
    </row>
    <row r="39" spans="1:5" ht="15" customHeight="1">
      <c r="A39" s="50" t="s">
        <v>35</v>
      </c>
      <c r="B39" s="3">
        <f>B3</f>
        <v>0</v>
      </c>
      <c r="C39" s="3">
        <f>C3</f>
        <v>0</v>
      </c>
      <c r="D39" s="3">
        <f>D3</f>
        <v>0</v>
      </c>
      <c r="E39" s="3">
        <f>E3</f>
        <v>0</v>
      </c>
    </row>
    <row r="40" spans="1:5" ht="15" customHeight="1">
      <c r="A40" s="54" t="s">
        <v>55</v>
      </c>
      <c r="B40" s="84">
        <f>SUM(B36:B39)</f>
        <v>0</v>
      </c>
      <c r="C40" s="84">
        <f>SUM(C36:C39)</f>
        <v>0</v>
      </c>
      <c r="D40" s="84">
        <f>SUM(D36:D39)</f>
        <v>0</v>
      </c>
      <c r="E40" s="84">
        <f>SUM(E36:E39)</f>
        <v>0</v>
      </c>
    </row>
    <row r="41" ht="15" customHeight="1"/>
    <row r="42" spans="1:5" ht="15" customHeight="1">
      <c r="A42" s="7"/>
      <c r="B42" s="7"/>
      <c r="C42" s="7"/>
      <c r="D42" s="7"/>
      <c r="E42" s="7"/>
    </row>
    <row r="43" spans="1:2" ht="15" customHeight="1">
      <c r="A43" s="138" t="s">
        <v>9</v>
      </c>
      <c r="B43" s="138"/>
    </row>
    <row r="44" spans="1:4" ht="15" customHeight="1">
      <c r="A44" s="28"/>
      <c r="B44" s="28"/>
      <c r="D44" s="28"/>
    </row>
    <row r="45" spans="1:5" ht="19.5" customHeight="1">
      <c r="A45" s="30" t="s">
        <v>10</v>
      </c>
      <c r="B45" s="28"/>
      <c r="C45" s="29"/>
      <c r="D45" s="28"/>
      <c r="E45" s="161" t="s">
        <v>153</v>
      </c>
    </row>
    <row r="46" spans="1:5" ht="15" customHeight="1">
      <c r="A46" s="27"/>
      <c r="B46" s="24"/>
      <c r="C46" s="27"/>
      <c r="D46" s="24"/>
      <c r="E46" s="27"/>
    </row>
    <row r="47" spans="1:5" ht="15" customHeight="1">
      <c r="A47" s="39"/>
      <c r="B47" s="2" t="str">
        <f>B2</f>
        <v>Mitarbeiter 1</v>
      </c>
      <c r="C47" s="2" t="str">
        <f>C2</f>
        <v>Mitarbeiter 2</v>
      </c>
      <c r="D47" s="2" t="str">
        <f>D2</f>
        <v>Mitarbeiter 3</v>
      </c>
      <c r="E47" s="2" t="str">
        <f>E2</f>
        <v>Mitarbeiter 4</v>
      </c>
    </row>
    <row r="48" spans="1:5" ht="15" customHeight="1">
      <c r="A48" s="42" t="s">
        <v>100</v>
      </c>
      <c r="B48" s="8">
        <f>(B40*B56)</f>
        <v>0</v>
      </c>
      <c r="C48" s="8">
        <f>(C40*B56)</f>
        <v>0</v>
      </c>
      <c r="D48" s="8">
        <f>(D40*B56)</f>
        <v>0</v>
      </c>
      <c r="E48" s="8">
        <f>(E40*B56)</f>
        <v>0</v>
      </c>
    </row>
    <row r="49" spans="1:5" ht="15" customHeight="1">
      <c r="A49" s="42" t="s">
        <v>101</v>
      </c>
      <c r="B49" s="8">
        <f>(B40*B57)</f>
        <v>0</v>
      </c>
      <c r="C49" s="8">
        <f>(C40*B57)</f>
        <v>0</v>
      </c>
      <c r="D49" s="8">
        <f>(D40*B57)</f>
        <v>0</v>
      </c>
      <c r="E49" s="8">
        <f>(E40*B57)</f>
        <v>0</v>
      </c>
    </row>
    <row r="50" spans="1:5" ht="15" customHeight="1">
      <c r="A50" s="42" t="s">
        <v>102</v>
      </c>
      <c r="B50" s="8">
        <f>(B40*B58)</f>
        <v>0</v>
      </c>
      <c r="C50" s="8">
        <f>(C40*C58)</f>
        <v>0</v>
      </c>
      <c r="D50" s="8">
        <f>(D40*D58)</f>
        <v>0</v>
      </c>
      <c r="E50" s="8">
        <f>(E40*E58)</f>
        <v>0</v>
      </c>
    </row>
    <row r="51" spans="1:5" ht="15" customHeight="1">
      <c r="A51" s="42" t="s">
        <v>103</v>
      </c>
      <c r="B51" s="8">
        <f>(B40*B59)</f>
        <v>0</v>
      </c>
      <c r="C51" s="8">
        <f>(C40*B59)</f>
        <v>0</v>
      </c>
      <c r="D51" s="8">
        <f>(D40*B59)</f>
        <v>0</v>
      </c>
      <c r="E51" s="8">
        <f>(E40*B59)</f>
        <v>0</v>
      </c>
    </row>
    <row r="52" spans="1:5" ht="15" customHeight="1">
      <c r="A52" s="42" t="s">
        <v>104</v>
      </c>
      <c r="B52" s="8">
        <f>(B40*B60)</f>
        <v>0</v>
      </c>
      <c r="C52" s="8">
        <f>(C40*B60)</f>
        <v>0</v>
      </c>
      <c r="D52" s="8">
        <f>(D40*B60)</f>
        <v>0</v>
      </c>
      <c r="E52" s="8">
        <f>(E40*B60)</f>
        <v>0</v>
      </c>
    </row>
    <row r="53" spans="1:5" ht="15" customHeight="1">
      <c r="A53" s="42" t="s">
        <v>39</v>
      </c>
      <c r="B53" s="14">
        <v>0</v>
      </c>
      <c r="C53" s="14">
        <v>0</v>
      </c>
      <c r="D53" s="14">
        <v>0</v>
      </c>
      <c r="E53" s="14">
        <v>0</v>
      </c>
    </row>
    <row r="54" spans="1:5" ht="15" customHeight="1">
      <c r="A54" s="53" t="s">
        <v>33</v>
      </c>
      <c r="B54" s="84">
        <f>SUM(B48:B53)</f>
        <v>0</v>
      </c>
      <c r="C54" s="84">
        <f>SUM(C48:C53)</f>
        <v>0</v>
      </c>
      <c r="D54" s="84">
        <f>SUM(D48:D53)</f>
        <v>0</v>
      </c>
      <c r="E54" s="84">
        <f>SUM(E48:E53)</f>
        <v>0</v>
      </c>
    </row>
    <row r="55" spans="1:5" ht="15" customHeight="1">
      <c r="A55" s="61"/>
      <c r="B55" s="60"/>
      <c r="C55" s="60"/>
      <c r="D55" s="60"/>
      <c r="E55" s="60"/>
    </row>
    <row r="56" spans="1:5" ht="15" customHeight="1">
      <c r="A56" s="78" t="s">
        <v>87</v>
      </c>
      <c r="B56" s="80"/>
      <c r="C56" s="60"/>
      <c r="D56" s="90"/>
      <c r="E56" s="60"/>
    </row>
    <row r="57" spans="1:5" ht="15" customHeight="1">
      <c r="A57" s="78" t="s">
        <v>88</v>
      </c>
      <c r="B57" s="80"/>
      <c r="C57" s="60"/>
      <c r="D57" s="90"/>
      <c r="E57" s="60"/>
    </row>
    <row r="58" spans="1:5" ht="15" customHeight="1">
      <c r="A58" s="78" t="s">
        <v>89</v>
      </c>
      <c r="B58" s="80"/>
      <c r="C58" s="80"/>
      <c r="D58" s="80"/>
      <c r="E58" s="80"/>
    </row>
    <row r="59" spans="1:5" ht="15" customHeight="1">
      <c r="A59" s="78" t="s">
        <v>90</v>
      </c>
      <c r="B59" s="80"/>
      <c r="C59" s="60"/>
      <c r="D59" s="90"/>
      <c r="E59" s="60"/>
    </row>
    <row r="60" spans="1:5" ht="15" customHeight="1">
      <c r="A60" s="79" t="s">
        <v>91</v>
      </c>
      <c r="B60" s="81"/>
      <c r="C60" s="7"/>
      <c r="D60" s="91"/>
      <c r="E60" s="7"/>
    </row>
    <row r="61" spans="1:5" ht="15" customHeight="1">
      <c r="A61" s="25" t="s">
        <v>24</v>
      </c>
      <c r="B61" s="7"/>
      <c r="C61" s="7"/>
      <c r="D61" s="7"/>
      <c r="E61" s="128">
        <f ca="1">TODAY()</f>
        <v>39659</v>
      </c>
    </row>
    <row r="62" spans="1:5" ht="15" customHeight="1">
      <c r="A62" s="7"/>
      <c r="B62" s="7"/>
      <c r="C62" s="7"/>
      <c r="D62" s="7"/>
      <c r="E62" s="7"/>
    </row>
    <row r="63" spans="1:5" ht="19.5" customHeight="1">
      <c r="A63" s="21" t="s">
        <v>11</v>
      </c>
      <c r="B63" s="7"/>
      <c r="C63" s="7"/>
      <c r="D63" s="7"/>
      <c r="E63" s="7"/>
    </row>
    <row r="64" spans="1:5" ht="15" customHeight="1">
      <c r="A64" s="7"/>
      <c r="B64" s="7"/>
      <c r="C64" s="7"/>
      <c r="D64" s="7"/>
      <c r="E64" s="7"/>
    </row>
    <row r="65" spans="1:5" ht="15" customHeight="1">
      <c r="A65" s="39"/>
      <c r="B65" s="2" t="str">
        <f>B2</f>
        <v>Mitarbeiter 1</v>
      </c>
      <c r="C65" s="2" t="str">
        <f>C2</f>
        <v>Mitarbeiter 2</v>
      </c>
      <c r="D65" s="2" t="str">
        <f>D2</f>
        <v>Mitarbeiter 3</v>
      </c>
      <c r="E65" s="2" t="str">
        <f>E2</f>
        <v>Mitarbeiter 4</v>
      </c>
    </row>
    <row r="66" spans="1:5" ht="15" customHeight="1">
      <c r="A66" s="42" t="s">
        <v>12</v>
      </c>
      <c r="B66" s="8">
        <f>B36</f>
        <v>0</v>
      </c>
      <c r="C66" s="8">
        <f>C36</f>
        <v>0</v>
      </c>
      <c r="D66" s="8">
        <f>D36</f>
        <v>0</v>
      </c>
      <c r="E66" s="8">
        <f>E36</f>
        <v>0</v>
      </c>
    </row>
    <row r="67" spans="1:5" ht="15" customHeight="1">
      <c r="A67" s="42" t="s">
        <v>46</v>
      </c>
      <c r="B67" s="8">
        <f>B37+B38+B39</f>
        <v>0</v>
      </c>
      <c r="C67" s="8">
        <f>C37+C38+C39</f>
        <v>0</v>
      </c>
      <c r="D67" s="8">
        <f>D37+D38+D39</f>
        <v>0</v>
      </c>
      <c r="E67" s="8">
        <f>E37+E38+E39</f>
        <v>0</v>
      </c>
    </row>
    <row r="68" spans="1:5" ht="15" customHeight="1">
      <c r="A68" s="42" t="s">
        <v>40</v>
      </c>
      <c r="B68" s="8">
        <f>B54</f>
        <v>0</v>
      </c>
      <c r="C68" s="8">
        <f>C54</f>
        <v>0</v>
      </c>
      <c r="D68" s="8">
        <f>D54</f>
        <v>0</v>
      </c>
      <c r="E68" s="8">
        <f>E54</f>
        <v>0</v>
      </c>
    </row>
    <row r="69" spans="1:5" ht="15" customHeight="1">
      <c r="A69" s="52" t="s">
        <v>41</v>
      </c>
      <c r="B69" s="84">
        <f>B66+B67+B68</f>
        <v>0</v>
      </c>
      <c r="C69" s="84">
        <f>C66+C67+C68</f>
        <v>0</v>
      </c>
      <c r="D69" s="84">
        <f>D66+D67+D68</f>
        <v>0</v>
      </c>
      <c r="E69" s="84">
        <f>E66+E67+E68</f>
        <v>0</v>
      </c>
    </row>
    <row r="70" spans="1:5" ht="15" customHeight="1">
      <c r="A70" s="7"/>
      <c r="B70" s="7"/>
      <c r="C70" s="7"/>
      <c r="D70" s="7"/>
      <c r="E70" s="7"/>
    </row>
    <row r="71" spans="1:2" ht="15" customHeight="1">
      <c r="A71" s="138" t="s">
        <v>13</v>
      </c>
      <c r="B71" s="138"/>
    </row>
    <row r="72" spans="1:5" ht="15" customHeight="1">
      <c r="A72" s="28"/>
      <c r="B72" s="28"/>
      <c r="C72" s="29"/>
      <c r="D72" s="28"/>
      <c r="E72" s="29"/>
    </row>
    <row r="73" spans="1:5" ht="19.5" customHeight="1">
      <c r="A73" s="30" t="s">
        <v>14</v>
      </c>
      <c r="B73" s="28"/>
      <c r="C73" s="29"/>
      <c r="D73" s="28"/>
      <c r="E73" s="161" t="s">
        <v>153</v>
      </c>
    </row>
    <row r="74" spans="1:5" ht="15" customHeight="1">
      <c r="A74" s="27"/>
      <c r="B74" s="24"/>
      <c r="C74" s="27"/>
      <c r="D74" s="24"/>
      <c r="E74" s="27"/>
    </row>
    <row r="75" spans="1:5" ht="15" customHeight="1">
      <c r="A75" s="39"/>
      <c r="B75" s="69" t="str">
        <f>B2</f>
        <v>Mitarbeiter 1</v>
      </c>
      <c r="C75" s="69" t="str">
        <f>C2</f>
        <v>Mitarbeiter 2</v>
      </c>
      <c r="D75" s="69" t="str">
        <f>D2</f>
        <v>Mitarbeiter 3</v>
      </c>
      <c r="E75" s="69" t="str">
        <f>E2</f>
        <v>Mitarbeiter 4</v>
      </c>
    </row>
    <row r="76" spans="1:5" ht="15" customHeight="1">
      <c r="A76" s="42" t="s">
        <v>42</v>
      </c>
      <c r="B76" s="8">
        <f>B69</f>
        <v>0</v>
      </c>
      <c r="C76" s="8">
        <f>C69</f>
        <v>0</v>
      </c>
      <c r="D76" s="8">
        <f>D69</f>
        <v>0</v>
      </c>
      <c r="E76" s="8">
        <f>E69</f>
        <v>0</v>
      </c>
    </row>
    <row r="77" spans="1:5" ht="15" customHeight="1">
      <c r="A77" s="42" t="s">
        <v>43</v>
      </c>
      <c r="B77" s="8">
        <f>B4*B27</f>
        <v>0</v>
      </c>
      <c r="C77" s="8">
        <f>C4*C27</f>
        <v>0</v>
      </c>
      <c r="D77" s="8">
        <f>D4*D27</f>
        <v>0</v>
      </c>
      <c r="E77" s="8">
        <f>E4*E27</f>
        <v>0</v>
      </c>
    </row>
    <row r="78" spans="1:5" ht="15" customHeight="1">
      <c r="A78" s="55" t="s">
        <v>44</v>
      </c>
      <c r="B78" s="84">
        <f>B76-B77</f>
        <v>0</v>
      </c>
      <c r="C78" s="84">
        <f>C76-C77</f>
        <v>0</v>
      </c>
      <c r="D78" s="84">
        <f>D76-D77</f>
        <v>0</v>
      </c>
      <c r="E78" s="84">
        <f>E76-E77</f>
        <v>0</v>
      </c>
    </row>
    <row r="79" ht="15" customHeight="1">
      <c r="A79" s="34"/>
    </row>
    <row r="80" spans="1:3" ht="15" customHeight="1">
      <c r="A80" s="138" t="s">
        <v>21</v>
      </c>
      <c r="B80" s="138"/>
      <c r="C80" s="138"/>
    </row>
    <row r="81" spans="1:5" ht="15" customHeight="1">
      <c r="A81" s="24"/>
      <c r="B81" s="24"/>
      <c r="C81" s="24"/>
      <c r="D81" s="24"/>
      <c r="E81" s="24"/>
    </row>
    <row r="82" spans="1:5" ht="15" customHeight="1">
      <c r="A82" s="39"/>
      <c r="B82" s="69" t="str">
        <f>B2</f>
        <v>Mitarbeiter 1</v>
      </c>
      <c r="C82" s="2" t="str">
        <f>C2</f>
        <v>Mitarbeiter 2</v>
      </c>
      <c r="D82" s="69" t="str">
        <f>D2</f>
        <v>Mitarbeiter 3</v>
      </c>
      <c r="E82" s="2" t="str">
        <f>E2</f>
        <v>Mitarbeiter 4</v>
      </c>
    </row>
    <row r="83" spans="1:5" ht="15" customHeight="1">
      <c r="A83" s="43" t="s">
        <v>45</v>
      </c>
      <c r="B83" s="139" t="str">
        <f>IF(B77=0,"0",(B78*100%)/B77)</f>
        <v>0</v>
      </c>
      <c r="C83" s="139" t="str">
        <f>IF(C77=0,"0",(C78*100%)/C77)</f>
        <v>0</v>
      </c>
      <c r="D83" s="139" t="str">
        <f>IF(D77=0,"0",(D78*100%)/D77)</f>
        <v>0</v>
      </c>
      <c r="E83" s="139" t="str">
        <f>IF(E77=0,"0",(E78*100%)/E77)</f>
        <v>0</v>
      </c>
    </row>
    <row r="84" spans="1:5" ht="15" customHeight="1">
      <c r="A84" s="44" t="s">
        <v>22</v>
      </c>
      <c r="B84" s="139"/>
      <c r="C84" s="139"/>
      <c r="D84" s="139"/>
      <c r="E84" s="139"/>
    </row>
    <row r="85" spans="1:5" ht="15" customHeight="1">
      <c r="A85" s="56" t="s">
        <v>53</v>
      </c>
      <c r="B85" s="85" t="str">
        <f>B83</f>
        <v>0</v>
      </c>
      <c r="C85" s="85" t="str">
        <f>C83</f>
        <v>0</v>
      </c>
      <c r="D85" s="85" t="str">
        <f>D83</f>
        <v>0</v>
      </c>
      <c r="E85" s="85" t="str">
        <f>E83</f>
        <v>0</v>
      </c>
    </row>
    <row r="86" spans="3:5" ht="15" customHeight="1">
      <c r="C86" s="7"/>
      <c r="E86" s="7"/>
    </row>
    <row r="87" spans="1:5" ht="15" customHeight="1">
      <c r="A87" s="31"/>
      <c r="B87" s="31"/>
      <c r="C87" s="7"/>
      <c r="D87" s="31"/>
      <c r="E87" s="7"/>
    </row>
    <row r="88" spans="1:5" ht="15" customHeight="1">
      <c r="A88" s="31"/>
      <c r="B88" s="31"/>
      <c r="C88" s="7"/>
      <c r="D88" s="31"/>
      <c r="E88" s="7"/>
    </row>
    <row r="89" spans="1:5" ht="15" customHeight="1">
      <c r="A89" s="31"/>
      <c r="B89" s="31"/>
      <c r="C89" s="7"/>
      <c r="D89" s="31"/>
      <c r="E89" s="7"/>
    </row>
    <row r="90" spans="1:5" ht="15" customHeight="1">
      <c r="A90" s="31"/>
      <c r="B90" s="31"/>
      <c r="C90" s="7"/>
      <c r="D90" s="31"/>
      <c r="E90" s="7"/>
    </row>
    <row r="91" spans="1:5" ht="15" customHeight="1">
      <c r="A91" s="23" t="s">
        <v>15</v>
      </c>
      <c r="B91" s="133" t="s">
        <v>23</v>
      </c>
      <c r="C91" s="26"/>
      <c r="D91" s="26"/>
      <c r="E91" s="128">
        <f ca="1">TODAY()</f>
        <v>39659</v>
      </c>
    </row>
    <row r="92" spans="1:5" ht="15" customHeight="1">
      <c r="A92" s="7"/>
      <c r="B92" s="103"/>
      <c r="C92" s="7"/>
      <c r="D92" s="7"/>
      <c r="E92" s="7"/>
    </row>
    <row r="93" spans="1:5" ht="15" customHeight="1">
      <c r="A93" s="136" t="s">
        <v>16</v>
      </c>
      <c r="B93" s="104"/>
      <c r="C93" s="101" t="s">
        <v>17</v>
      </c>
      <c r="D93" s="96"/>
      <c r="E93" s="143" t="s">
        <v>47</v>
      </c>
    </row>
    <row r="94" spans="1:5" ht="15" customHeight="1">
      <c r="A94" s="137"/>
      <c r="B94" s="92" t="s">
        <v>99</v>
      </c>
      <c r="D94" s="48"/>
      <c r="E94" s="142"/>
    </row>
    <row r="95" spans="1:5" ht="15" customHeight="1">
      <c r="A95" s="63"/>
      <c r="B95" s="93"/>
      <c r="C95" s="94"/>
      <c r="D95" s="10"/>
      <c r="E95" s="11"/>
    </row>
    <row r="96" spans="1:5" ht="15" customHeight="1">
      <c r="A96" s="9"/>
      <c r="B96" s="93"/>
      <c r="C96" s="94"/>
      <c r="D96" s="10"/>
      <c r="E96" s="11"/>
    </row>
    <row r="97" spans="1:5" ht="15" customHeight="1">
      <c r="A97" s="105" t="s">
        <v>48</v>
      </c>
      <c r="B97" s="106"/>
      <c r="C97" s="19"/>
      <c r="D97" s="98"/>
      <c r="E97" s="142" t="s">
        <v>47</v>
      </c>
    </row>
    <row r="98" spans="1:5" ht="15" customHeight="1">
      <c r="A98" s="105" t="s">
        <v>49</v>
      </c>
      <c r="B98" s="102"/>
      <c r="C98" s="18">
        <f>B77+C77+D77+E77</f>
        <v>0</v>
      </c>
      <c r="D98" s="18"/>
      <c r="E98" s="142"/>
    </row>
    <row r="99" spans="1:5" ht="15" customHeight="1">
      <c r="A99" s="100"/>
      <c r="B99" s="65"/>
      <c r="C99" s="64"/>
      <c r="D99" s="65"/>
      <c r="E99" s="66"/>
    </row>
    <row r="100" spans="1:5" ht="15" customHeight="1">
      <c r="A100" s="109"/>
      <c r="B100" s="99"/>
      <c r="C100" s="108"/>
      <c r="D100" s="99"/>
      <c r="E100" s="12"/>
    </row>
    <row r="101" spans="1:5" ht="15" customHeight="1">
      <c r="A101" s="110" t="s">
        <v>56</v>
      </c>
      <c r="B101" s="97"/>
      <c r="C101" s="13"/>
      <c r="D101" s="107"/>
      <c r="E101" s="86" t="str">
        <f>IF(C98=0,"0",(C97/C98)*100%)</f>
        <v>0</v>
      </c>
    </row>
    <row r="102" spans="1:5" ht="15" customHeight="1">
      <c r="A102" s="7"/>
      <c r="B102" s="7"/>
      <c r="C102" s="7"/>
      <c r="D102" s="7"/>
      <c r="E102" s="7"/>
    </row>
    <row r="103" spans="1:5" ht="15" customHeight="1">
      <c r="A103" s="7"/>
      <c r="B103" s="7"/>
      <c r="C103" s="7"/>
      <c r="D103" s="7"/>
      <c r="E103" s="7"/>
    </row>
    <row r="104" spans="1:5" ht="15" customHeight="1">
      <c r="A104" s="23" t="s">
        <v>18</v>
      </c>
      <c r="B104" s="7"/>
      <c r="C104" s="7"/>
      <c r="D104" s="7"/>
      <c r="E104" s="7"/>
    </row>
    <row r="105" spans="1:5" ht="15" customHeight="1">
      <c r="A105" s="23"/>
      <c r="B105" s="7"/>
      <c r="C105" s="7"/>
      <c r="D105" s="7"/>
      <c r="E105" s="7"/>
    </row>
    <row r="106" spans="1:5" ht="19.5" customHeight="1">
      <c r="A106" s="22" t="s">
        <v>19</v>
      </c>
      <c r="B106" s="7"/>
      <c r="C106" s="7"/>
      <c r="D106" s="7"/>
      <c r="E106" s="161" t="s">
        <v>153</v>
      </c>
    </row>
    <row r="107" spans="1:5" ht="15" customHeight="1">
      <c r="A107" s="7"/>
      <c r="B107" s="7"/>
      <c r="C107" s="7"/>
      <c r="D107" s="7"/>
      <c r="E107" s="7"/>
    </row>
    <row r="108" spans="1:5" ht="15" customHeight="1">
      <c r="A108" s="40"/>
      <c r="B108" s="2" t="str">
        <f>B2</f>
        <v>Mitarbeiter 1</v>
      </c>
      <c r="C108" s="2" t="str">
        <f>C2</f>
        <v>Mitarbeiter 2</v>
      </c>
      <c r="D108" s="2" t="str">
        <f>D2</f>
        <v>Mitarbeiter 3</v>
      </c>
      <c r="E108" s="2" t="str">
        <f>E2</f>
        <v>Mitarbeiter 4</v>
      </c>
    </row>
    <row r="109" spans="1:5" ht="15" customHeight="1">
      <c r="A109" s="45" t="s">
        <v>50</v>
      </c>
      <c r="B109" s="8">
        <f>B4</f>
        <v>0</v>
      </c>
      <c r="C109" s="8">
        <f>C4</f>
        <v>0</v>
      </c>
      <c r="D109" s="8">
        <f>D4</f>
        <v>0</v>
      </c>
      <c r="E109" s="8">
        <f>E4</f>
        <v>0</v>
      </c>
    </row>
    <row r="110" spans="1:5" ht="15" customHeight="1">
      <c r="A110" s="45" t="s">
        <v>20</v>
      </c>
      <c r="B110" s="15"/>
      <c r="C110" s="15"/>
      <c r="D110" s="15"/>
      <c r="E110" s="15"/>
    </row>
    <row r="111" spans="1:5" ht="15" customHeight="1">
      <c r="A111" s="46" t="s">
        <v>51</v>
      </c>
      <c r="B111" s="6"/>
      <c r="C111" s="6"/>
      <c r="D111" s="6"/>
      <c r="E111" s="6"/>
    </row>
    <row r="112" spans="1:5" ht="15" customHeight="1">
      <c r="A112" s="47" t="s">
        <v>52</v>
      </c>
      <c r="B112" s="8">
        <f>(B109*B85)</f>
        <v>0</v>
      </c>
      <c r="C112" s="8">
        <f>(C109*C85)</f>
        <v>0</v>
      </c>
      <c r="D112" s="8">
        <f>(D109*D85)</f>
        <v>0</v>
      </c>
      <c r="E112" s="8">
        <f>(E109*E85)</f>
        <v>0</v>
      </c>
    </row>
    <row r="113" spans="1:5" ht="15" customHeight="1">
      <c r="A113" s="45" t="s">
        <v>25</v>
      </c>
      <c r="B113" s="8">
        <f>B109*E101</f>
        <v>0</v>
      </c>
      <c r="C113" s="8">
        <f>C109*E101</f>
        <v>0</v>
      </c>
      <c r="D113" s="8">
        <f>D109*E101</f>
        <v>0</v>
      </c>
      <c r="E113" s="8">
        <f>E109*E101</f>
        <v>0</v>
      </c>
    </row>
    <row r="114" spans="1:5" ht="15" customHeight="1">
      <c r="A114" s="45" t="s">
        <v>59</v>
      </c>
      <c r="B114" s="8">
        <f>B109*B7</f>
        <v>0</v>
      </c>
      <c r="C114" s="8">
        <f>C109*C7</f>
        <v>0</v>
      </c>
      <c r="D114" s="8">
        <f>D109*D7</f>
        <v>0</v>
      </c>
      <c r="E114" s="8">
        <f>E109*E7</f>
        <v>0</v>
      </c>
    </row>
    <row r="115" spans="1:5" ht="15" customHeight="1">
      <c r="A115" s="57" t="s">
        <v>8</v>
      </c>
      <c r="B115" s="84">
        <f>B109+B110+B111+B112+B113+B114</f>
        <v>0</v>
      </c>
      <c r="C115" s="84">
        <f>C109+C110+C111+C112+C113+C114</f>
        <v>0</v>
      </c>
      <c r="D115" s="84">
        <f>D109+D110+D111+D112+D113+D114</f>
        <v>0</v>
      </c>
      <c r="E115" s="84">
        <f>E109+E110+E111+E112+E113+E114</f>
        <v>0</v>
      </c>
    </row>
    <row r="116" spans="1:5" ht="15" customHeight="1">
      <c r="A116" s="62"/>
      <c r="B116" s="60"/>
      <c r="C116" s="60"/>
      <c r="D116" s="60"/>
      <c r="E116" s="60"/>
    </row>
    <row r="117" spans="1:5" ht="15" customHeight="1">
      <c r="A117" s="58" t="s">
        <v>26</v>
      </c>
      <c r="B117" s="32" t="str">
        <f>IF(D117=0,"0",(B115+C115+D115+E115)/D117)</f>
        <v>0</v>
      </c>
      <c r="C117" s="7"/>
      <c r="D117" s="111">
        <v>0</v>
      </c>
      <c r="E117" s="7"/>
    </row>
    <row r="118" ht="15" customHeight="1">
      <c r="A118" s="58" t="s">
        <v>8</v>
      </c>
    </row>
    <row r="119" spans="1:5" ht="15" customHeight="1">
      <c r="A119" s="7"/>
      <c r="B119" s="7"/>
      <c r="C119" s="7"/>
      <c r="D119" s="7"/>
      <c r="E119" s="7"/>
    </row>
    <row r="120" spans="1:14" s="33" customFormat="1" ht="19.5" customHeight="1">
      <c r="A120" s="87" t="s">
        <v>34</v>
      </c>
      <c r="B120" s="88" t="str">
        <f>B117</f>
        <v>0</v>
      </c>
      <c r="D120" s="95"/>
      <c r="F120"/>
      <c r="G120"/>
      <c r="H120"/>
      <c r="I120"/>
      <c r="J120"/>
      <c r="K120"/>
      <c r="L120"/>
      <c r="M120"/>
      <c r="N120"/>
    </row>
    <row r="121" spans="2:4" ht="12.75">
      <c r="B121" s="17"/>
      <c r="D121" s="17"/>
    </row>
    <row r="126" ht="31.5" customHeight="1"/>
    <row r="127" spans="9:14" ht="20.25">
      <c r="I127" s="33"/>
      <c r="J127" s="33"/>
      <c r="K127" s="33"/>
      <c r="L127" s="33"/>
      <c r="M127" s="33"/>
      <c r="N127" s="33"/>
    </row>
    <row r="129" spans="6:8" ht="20.25">
      <c r="F129" s="33"/>
      <c r="G129" s="33"/>
      <c r="H129" s="33"/>
    </row>
    <row r="133" ht="16.5" customHeight="1"/>
    <row r="134" ht="15" customHeight="1"/>
    <row r="137" ht="30" customHeight="1"/>
  </sheetData>
  <sheetProtection password="DA0D" sheet="1" scenarios="1"/>
  <protectedRanges>
    <protectedRange sqref="B2:E2" name="Bereich9"/>
    <protectedRange sqref="C97" name="Bereich7"/>
    <protectedRange sqref="B56:B60" name="Bereich5"/>
    <protectedRange sqref="B37:E38" name="Bereich3"/>
    <protectedRange sqref="B3:E8" name="Bereich1"/>
    <protectedRange sqref="B14:E17" name="Bereich2"/>
    <protectedRange sqref="B53:E53" name="Bereich4"/>
    <protectedRange sqref="C58:E58" name="Bereich6"/>
    <protectedRange sqref="D117" name="Bereich8"/>
  </protectedRanges>
  <mergeCells count="11">
    <mergeCell ref="D83:D84"/>
    <mergeCell ref="E83:E84"/>
    <mergeCell ref="M29:N29"/>
    <mergeCell ref="E97:E98"/>
    <mergeCell ref="E93:E94"/>
    <mergeCell ref="A93:A94"/>
    <mergeCell ref="A43:B43"/>
    <mergeCell ref="A71:B71"/>
    <mergeCell ref="A80:C80"/>
    <mergeCell ref="B83:B84"/>
    <mergeCell ref="C83:C84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Footer xml:space="preserve">&amp;R&amp;"Comic Sans MS,Standard"&amp;8Uwe Wohlleben </oddFooter>
  </headerFooter>
  <ignoredErrors>
    <ignoredError sqref="B115:E115 B120 B112:E113 B85:E85" evalError="1"/>
    <ignoredError sqref="C25:D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7" sqref="E7"/>
    </sheetView>
  </sheetViews>
  <sheetFormatPr defaultColWidth="11.421875" defaultRowHeight="12.75"/>
  <cols>
    <col min="1" max="5" width="16.7109375" style="7" customWidth="1"/>
    <col min="6" max="16384" width="11.421875" style="7" customWidth="1"/>
  </cols>
  <sheetData>
    <row r="1" spans="1:5" ht="12" customHeight="1">
      <c r="A1" s="159" t="s">
        <v>152</v>
      </c>
      <c r="B1" s="160"/>
      <c r="C1" s="160"/>
      <c r="D1" s="160"/>
      <c r="E1" s="160"/>
    </row>
    <row r="2" spans="1:5" ht="12" customHeight="1">
      <c r="A2" s="160"/>
      <c r="B2" s="160"/>
      <c r="C2" s="160"/>
      <c r="D2" s="160"/>
      <c r="E2" s="160"/>
    </row>
    <row r="3" spans="1:5" ht="12" customHeight="1">
      <c r="A3" s="116"/>
      <c r="B3" s="116"/>
      <c r="C3" s="116"/>
      <c r="D3" s="116"/>
      <c r="E3" s="161" t="s">
        <v>153</v>
      </c>
    </row>
    <row r="4" spans="1:5" ht="12" customHeight="1" thickBot="1">
      <c r="A4" s="117" t="s">
        <v>106</v>
      </c>
      <c r="B4" s="118"/>
      <c r="C4" s="116"/>
      <c r="D4" s="116"/>
      <c r="E4" s="116"/>
    </row>
    <row r="5" spans="1:5" ht="12" customHeight="1" thickBot="1">
      <c r="A5" s="146" t="s">
        <v>107</v>
      </c>
      <c r="B5" s="147"/>
      <c r="C5" s="157"/>
      <c r="D5" s="158"/>
      <c r="E5" s="116"/>
    </row>
    <row r="6" spans="1:5" ht="12" customHeight="1" thickBot="1">
      <c r="A6" s="154" t="s">
        <v>108</v>
      </c>
      <c r="B6" s="156"/>
      <c r="C6" s="157"/>
      <c r="D6" s="158"/>
      <c r="E6" s="116"/>
    </row>
    <row r="7" spans="1:5" ht="12" customHeight="1" thickBot="1">
      <c r="A7" s="148" t="s">
        <v>109</v>
      </c>
      <c r="B7" s="150"/>
      <c r="C7" s="151">
        <f>C5+C6</f>
        <v>0</v>
      </c>
      <c r="D7" s="152"/>
      <c r="E7" s="116"/>
    </row>
    <row r="8" spans="1:5" ht="12" customHeight="1">
      <c r="A8" s="116"/>
      <c r="B8" s="116"/>
      <c r="C8" s="116"/>
      <c r="D8" s="116"/>
      <c r="E8" s="116"/>
    </row>
    <row r="9" spans="1:5" ht="12" customHeight="1" thickBot="1">
      <c r="A9" s="117" t="s">
        <v>110</v>
      </c>
      <c r="B9" s="118"/>
      <c r="C9" s="118"/>
      <c r="D9" s="116"/>
      <c r="E9" s="116"/>
    </row>
    <row r="10" spans="1:5" ht="12" customHeight="1" thickBot="1">
      <c r="A10" s="154" t="s">
        <v>111</v>
      </c>
      <c r="B10" s="155"/>
      <c r="C10" s="156"/>
      <c r="D10" s="157"/>
      <c r="E10" s="158"/>
    </row>
    <row r="11" spans="1:5" ht="12" customHeight="1" thickBot="1">
      <c r="A11" s="154" t="s">
        <v>112</v>
      </c>
      <c r="B11" s="155"/>
      <c r="C11" s="156"/>
      <c r="D11" s="157"/>
      <c r="E11" s="158"/>
    </row>
    <row r="12" spans="1:5" ht="12" customHeight="1" thickBot="1">
      <c r="A12" s="154" t="s">
        <v>113</v>
      </c>
      <c r="B12" s="155"/>
      <c r="C12" s="156"/>
      <c r="D12" s="157"/>
      <c r="E12" s="158"/>
    </row>
    <row r="13" spans="1:5" ht="12" customHeight="1" thickBot="1">
      <c r="A13" s="154" t="s">
        <v>114</v>
      </c>
      <c r="B13" s="155"/>
      <c r="C13" s="156"/>
      <c r="D13" s="157"/>
      <c r="E13" s="158"/>
    </row>
    <row r="14" spans="1:5" ht="12" customHeight="1" thickBot="1">
      <c r="A14" s="154" t="s">
        <v>115</v>
      </c>
      <c r="B14" s="155"/>
      <c r="C14" s="156"/>
      <c r="D14" s="157"/>
      <c r="E14" s="158"/>
    </row>
    <row r="15" spans="1:5" ht="12" customHeight="1" thickBot="1">
      <c r="A15" s="154" t="s">
        <v>116</v>
      </c>
      <c r="B15" s="155"/>
      <c r="C15" s="156"/>
      <c r="D15" s="157"/>
      <c r="E15" s="158"/>
    </row>
    <row r="16" spans="1:5" ht="12" customHeight="1" thickBot="1">
      <c r="A16" s="154" t="s">
        <v>117</v>
      </c>
      <c r="B16" s="155"/>
      <c r="C16" s="156"/>
      <c r="D16" s="157"/>
      <c r="E16" s="158"/>
    </row>
    <row r="17" spans="1:5" ht="12" customHeight="1" thickBot="1">
      <c r="A17" s="154" t="s">
        <v>118</v>
      </c>
      <c r="B17" s="155"/>
      <c r="C17" s="156"/>
      <c r="D17" s="157"/>
      <c r="E17" s="158"/>
    </row>
    <row r="18" spans="1:5" ht="12" customHeight="1" thickBot="1">
      <c r="A18" s="154" t="s">
        <v>119</v>
      </c>
      <c r="B18" s="155"/>
      <c r="C18" s="156"/>
      <c r="D18" s="157"/>
      <c r="E18" s="158"/>
    </row>
    <row r="19" spans="1:5" ht="12" customHeight="1" thickBot="1">
      <c r="A19" s="154" t="s">
        <v>120</v>
      </c>
      <c r="B19" s="155"/>
      <c r="C19" s="156"/>
      <c r="D19" s="157"/>
      <c r="E19" s="158"/>
    </row>
    <row r="20" spans="1:5" ht="12" customHeight="1" thickBot="1">
      <c r="A20" s="154" t="s">
        <v>121</v>
      </c>
      <c r="B20" s="155"/>
      <c r="C20" s="156"/>
      <c r="D20" s="157"/>
      <c r="E20" s="158"/>
    </row>
    <row r="21" spans="1:5" ht="12" customHeight="1" thickBot="1">
      <c r="A21" s="154" t="s">
        <v>122</v>
      </c>
      <c r="B21" s="155"/>
      <c r="C21" s="156"/>
      <c r="D21" s="157"/>
      <c r="E21" s="158"/>
    </row>
    <row r="22" spans="1:5" ht="12" customHeight="1" thickBot="1">
      <c r="A22" s="154" t="s">
        <v>123</v>
      </c>
      <c r="B22" s="155"/>
      <c r="C22" s="156"/>
      <c r="D22" s="157"/>
      <c r="E22" s="158"/>
    </row>
    <row r="23" spans="1:5" ht="12" customHeight="1" thickBot="1">
      <c r="A23" s="154" t="s">
        <v>124</v>
      </c>
      <c r="B23" s="155"/>
      <c r="C23" s="156"/>
      <c r="D23" s="157"/>
      <c r="E23" s="158"/>
    </row>
    <row r="24" spans="1:5" ht="12" customHeight="1" thickBot="1">
      <c r="A24" s="154" t="s">
        <v>125</v>
      </c>
      <c r="B24" s="155"/>
      <c r="C24" s="156"/>
      <c r="D24" s="157"/>
      <c r="E24" s="158"/>
    </row>
    <row r="25" spans="1:5" ht="12" customHeight="1" thickBot="1">
      <c r="A25" s="154" t="s">
        <v>126</v>
      </c>
      <c r="B25" s="155"/>
      <c r="C25" s="156"/>
      <c r="D25" s="157"/>
      <c r="E25" s="158"/>
    </row>
    <row r="26" spans="1:5" ht="12" customHeight="1" thickBot="1">
      <c r="A26" s="154" t="s">
        <v>127</v>
      </c>
      <c r="B26" s="155"/>
      <c r="C26" s="156"/>
      <c r="D26" s="157"/>
      <c r="E26" s="158"/>
    </row>
    <row r="27" spans="1:5" ht="12" customHeight="1" thickBot="1">
      <c r="A27" s="154" t="s">
        <v>128</v>
      </c>
      <c r="B27" s="155"/>
      <c r="C27" s="156"/>
      <c r="D27" s="157"/>
      <c r="E27" s="158"/>
    </row>
    <row r="28" spans="1:5" ht="12" customHeight="1" thickBot="1">
      <c r="A28" s="154" t="s">
        <v>129</v>
      </c>
      <c r="B28" s="155"/>
      <c r="C28" s="156"/>
      <c r="D28" s="157"/>
      <c r="E28" s="158"/>
    </row>
    <row r="29" spans="1:5" ht="12" customHeight="1" thickBot="1">
      <c r="A29" s="154" t="s">
        <v>130</v>
      </c>
      <c r="B29" s="155"/>
      <c r="C29" s="156"/>
      <c r="D29" s="157"/>
      <c r="E29" s="158"/>
    </row>
    <row r="30" spans="1:5" ht="12" customHeight="1" thickBot="1">
      <c r="A30" s="148" t="s">
        <v>131</v>
      </c>
      <c r="B30" s="149"/>
      <c r="C30" s="150"/>
      <c r="D30" s="151">
        <f>D10+D11+D12+D13+D14+D15+D16+D17+D18+D19+D20+D21+D22+D23+D24+D25+D26+D27+D28+D29</f>
        <v>0</v>
      </c>
      <c r="E30" s="152"/>
    </row>
    <row r="31" spans="1:5" ht="12" customHeight="1">
      <c r="A31" s="116"/>
      <c r="B31" s="116"/>
      <c r="C31" s="116"/>
      <c r="D31" s="116"/>
      <c r="E31" s="116"/>
    </row>
    <row r="32" spans="1:5" ht="12" customHeight="1" thickBot="1">
      <c r="A32" s="117" t="s">
        <v>132</v>
      </c>
      <c r="B32" s="116"/>
      <c r="C32" s="116"/>
      <c r="D32" s="116"/>
      <c r="E32" s="116"/>
    </row>
    <row r="33" spans="1:5" ht="12" customHeight="1" thickBot="1">
      <c r="A33" s="148" t="s">
        <v>133</v>
      </c>
      <c r="B33" s="150"/>
      <c r="C33" s="151">
        <f>D30+C7</f>
        <v>0</v>
      </c>
      <c r="D33" s="153"/>
      <c r="E33" s="116"/>
    </row>
    <row r="34" spans="1:5" ht="12" customHeight="1" thickBot="1">
      <c r="A34" s="116"/>
      <c r="B34" s="116"/>
      <c r="C34" s="116"/>
      <c r="D34" s="116"/>
      <c r="E34" s="116"/>
    </row>
    <row r="35" spans="1:5" ht="12" customHeight="1" thickBot="1">
      <c r="A35" s="119" t="s">
        <v>134</v>
      </c>
      <c r="B35" s="119"/>
      <c r="C35" s="120"/>
      <c r="D35" s="116"/>
      <c r="E35" s="116"/>
    </row>
    <row r="36" spans="1:5" ht="12" customHeight="1" thickBot="1">
      <c r="A36" s="148" t="s">
        <v>135</v>
      </c>
      <c r="B36" s="150"/>
      <c r="C36" s="151">
        <f>C35*C33</f>
        <v>0</v>
      </c>
      <c r="D36" s="152"/>
      <c r="E36" s="116"/>
    </row>
    <row r="37" spans="1:5" ht="12" customHeight="1">
      <c r="A37" s="116"/>
      <c r="B37" s="116"/>
      <c r="C37" s="116"/>
      <c r="D37" s="116"/>
      <c r="E37" s="116"/>
    </row>
    <row r="38" spans="1:5" ht="12" customHeight="1" thickBot="1">
      <c r="A38" s="117" t="s">
        <v>136</v>
      </c>
      <c r="B38" s="117"/>
      <c r="C38" s="117"/>
      <c r="D38" s="116"/>
      <c r="E38" s="116"/>
    </row>
    <row r="39" spans="1:5" ht="12" customHeight="1" thickBot="1">
      <c r="A39" s="148" t="s">
        <v>137</v>
      </c>
      <c r="B39" s="149"/>
      <c r="C39" s="150"/>
      <c r="D39" s="151">
        <f>C36+D30</f>
        <v>0</v>
      </c>
      <c r="E39" s="152"/>
    </row>
    <row r="40" spans="1:5" ht="12" customHeight="1">
      <c r="A40" s="116"/>
      <c r="B40" s="116"/>
      <c r="C40" s="116"/>
      <c r="D40" s="116"/>
      <c r="E40" s="116"/>
    </row>
    <row r="41" spans="1:5" ht="12" customHeight="1" thickBot="1">
      <c r="A41" s="117" t="s">
        <v>138</v>
      </c>
      <c r="B41" s="117"/>
      <c r="C41" s="118"/>
      <c r="D41" s="116"/>
      <c r="E41" s="116"/>
    </row>
    <row r="42" spans="1:5" ht="12" customHeight="1" thickBot="1">
      <c r="A42" s="121"/>
      <c r="B42" s="122" t="s">
        <v>139</v>
      </c>
      <c r="C42" s="151">
        <f>A42*D39</f>
        <v>0</v>
      </c>
      <c r="D42" s="153"/>
      <c r="E42" s="116"/>
    </row>
    <row r="43" spans="1:5" ht="12" customHeight="1" thickBot="1">
      <c r="A43" s="121"/>
      <c r="B43" s="122" t="s">
        <v>140</v>
      </c>
      <c r="C43" s="151">
        <f>A43*D39</f>
        <v>0</v>
      </c>
      <c r="D43" s="153"/>
      <c r="E43" s="116"/>
    </row>
    <row r="44" spans="1:5" ht="12" customHeight="1" thickBot="1">
      <c r="A44" s="116"/>
      <c r="B44" s="116"/>
      <c r="C44" s="116"/>
      <c r="D44" s="116"/>
      <c r="E44" s="116"/>
    </row>
    <row r="45" spans="1:5" ht="12" customHeight="1" thickBot="1">
      <c r="A45" s="144" t="s">
        <v>141</v>
      </c>
      <c r="B45" s="145"/>
      <c r="C45" s="123" t="str">
        <f>IF(C5=0,"0",C42/C5)</f>
        <v>0</v>
      </c>
      <c r="D45" s="116"/>
      <c r="E45" s="116"/>
    </row>
    <row r="46" spans="1:5" ht="12" customHeight="1" thickBot="1">
      <c r="A46" s="144" t="s">
        <v>142</v>
      </c>
      <c r="B46" s="145"/>
      <c r="C46" s="123" t="str">
        <f>IF(C6=0,"0",C43/C6)</f>
        <v>0</v>
      </c>
      <c r="D46" s="116"/>
      <c r="E46" s="116"/>
    </row>
    <row r="47" spans="1:5" ht="12" customHeight="1">
      <c r="A47" s="116"/>
      <c r="B47" s="116"/>
      <c r="C47" s="116"/>
      <c r="D47" s="116"/>
      <c r="E47" s="116"/>
    </row>
    <row r="48" spans="1:5" ht="12" customHeight="1" thickBot="1">
      <c r="A48" s="117" t="s">
        <v>8</v>
      </c>
      <c r="B48" s="117"/>
      <c r="C48" s="116"/>
      <c r="D48" s="116"/>
      <c r="E48" s="116"/>
    </row>
    <row r="49" spans="1:5" ht="12" customHeight="1" thickBot="1">
      <c r="A49" s="146" t="s">
        <v>143</v>
      </c>
      <c r="B49" s="147"/>
      <c r="C49" s="124"/>
      <c r="D49" s="116"/>
      <c r="E49" s="116"/>
    </row>
    <row r="50" spans="1:5" ht="12" customHeight="1" thickBot="1">
      <c r="A50" s="146" t="s">
        <v>144</v>
      </c>
      <c r="B50" s="147"/>
      <c r="C50" s="125">
        <f>C46*C49</f>
        <v>0</v>
      </c>
      <c r="D50" s="116"/>
      <c r="E50" s="116"/>
    </row>
    <row r="51" spans="1:5" ht="12" customHeight="1" thickBot="1">
      <c r="A51" s="144" t="s">
        <v>8</v>
      </c>
      <c r="B51" s="145"/>
      <c r="C51" s="126">
        <f>C50+C49</f>
        <v>0</v>
      </c>
      <c r="D51" s="116"/>
      <c r="E51" s="116"/>
    </row>
    <row r="52" spans="1:5" ht="12" customHeight="1" thickBot="1">
      <c r="A52" s="144" t="s">
        <v>145</v>
      </c>
      <c r="B52" s="145"/>
      <c r="C52" s="126">
        <f>C51/60</f>
        <v>0</v>
      </c>
      <c r="D52" s="116"/>
      <c r="E52" s="132">
        <f ca="1">TODAY()</f>
        <v>39659</v>
      </c>
    </row>
    <row r="53" ht="12" customHeight="1"/>
  </sheetData>
  <sheetProtection/>
  <protectedRanges>
    <protectedRange sqref="C49" name="Bereich5"/>
    <protectedRange sqref="A42:A43" name="Bereich4"/>
    <protectedRange sqref="C35" name="Bereich3"/>
    <protectedRange sqref="D10:E29" name="Bereich2"/>
    <protectedRange sqref="C5:D6" name="Bereich1"/>
  </protectedRanges>
  <mergeCells count="63">
    <mergeCell ref="A1:E2"/>
    <mergeCell ref="A5:B5"/>
    <mergeCell ref="C5:D5"/>
    <mergeCell ref="A6:B6"/>
    <mergeCell ref="C6:D6"/>
    <mergeCell ref="A7:B7"/>
    <mergeCell ref="C7:D7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3:B33"/>
    <mergeCell ref="C33:D33"/>
    <mergeCell ref="A36:B36"/>
    <mergeCell ref="C36:D36"/>
    <mergeCell ref="A39:C39"/>
    <mergeCell ref="D39:E39"/>
    <mergeCell ref="C42:D42"/>
    <mergeCell ref="C43:D43"/>
    <mergeCell ref="A51:B51"/>
    <mergeCell ref="A52:B52"/>
    <mergeCell ref="A45:B45"/>
    <mergeCell ref="A46:B46"/>
    <mergeCell ref="A49:B49"/>
    <mergeCell ref="A50:B5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Stundenverrechnungssatz</dc:title>
  <dc:subject>Kostenrechnung</dc:subject>
  <dc:creator/>
  <cp:keywords/>
  <dc:description/>
  <cp:lastModifiedBy>Uwe &amp; Andrea Wohlleben</cp:lastModifiedBy>
  <cp:lastPrinted>2008-07-30T17:02:07Z</cp:lastPrinted>
  <dcterms:created xsi:type="dcterms:W3CDTF">2005-01-09T15:40:36Z</dcterms:created>
  <dcterms:modified xsi:type="dcterms:W3CDTF">2008-07-30T17:07:05Z</dcterms:modified>
  <cp:category/>
  <cp:version/>
  <cp:contentType/>
  <cp:contentStatus/>
</cp:coreProperties>
</file>